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lan" sheetId="1" state="visible" r:id="rId1"/>
    <sheet name="Holidays" sheetId="2" state="visible" r:id="rId2"/>
    <sheet name="Settings" sheetId="3" state="visible" r:id="rId3"/>
    <sheet name="How to use" sheetId="4" state="visible" r:id="rId4"/>
  </sheets>
  <definedNames>
    <definedName name="_xlnm.Print_Titles" localSheetId="0">'Plan'!$5:$5</definedName>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dd-mmm"/>
    <numFmt numFmtId="167" formatCode="ddd dd-mmm-yy"/>
  </numFmts>
  <fonts count="6">
    <font>
      <name val="Calibri"/>
      <family val="2"/>
      <color theme="1"/>
      <sz val="11"/>
      <scheme val="minor"/>
    </font>
    <font>
      <b val="1"/>
      <color rgb="001F5C4A"/>
      <sz val="16"/>
    </font>
    <font>
      <i val="1"/>
      <color rgb="00555555"/>
    </font>
    <font>
      <b val="1"/>
    </font>
    <font>
      <b val="1"/>
      <color rgb="00FFFFFF"/>
    </font>
    <font>
      <b val="1"/>
      <color rgb="001F5C4A"/>
      <sz val="14"/>
    </font>
  </fonts>
  <fills count="4">
    <fill>
      <patternFill/>
    </fill>
    <fill>
      <patternFill patternType="gray125"/>
    </fill>
    <fill>
      <patternFill patternType="solid">
        <fgColor rgb="00E8F1EE"/>
      </patternFill>
    </fill>
    <fill>
      <patternFill patternType="solid">
        <fgColor rgb="001F5C4A"/>
      </patternFill>
    </fill>
  </fills>
  <borders count="2">
    <border>
      <left/>
      <right/>
      <top/>
      <bottom/>
      <diagonal/>
    </border>
    <border>
      <left style="thin">
        <color rgb="00C9CFCC"/>
      </left>
      <right style="thin">
        <color rgb="00C9CFCC"/>
      </right>
      <top style="thin">
        <color rgb="00C9CFCC"/>
      </top>
      <bottom style="thin">
        <color rgb="00C9CFCC"/>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5" fontId="0" fillId="2" borderId="1" pivotButton="0" quotePrefix="0" xfId="0"/>
    <xf numFmtId="0" fontId="0" fillId="2" borderId="1" pivotButton="0" quotePrefix="0" xfId="0"/>
    <xf numFmtId="0" fontId="4" fillId="3" borderId="1" applyAlignment="1" pivotButton="0" quotePrefix="0" xfId="0">
      <alignment horizontal="center" vertical="center" wrapText="1"/>
    </xf>
    <xf numFmtId="166" fontId="4" fillId="3" borderId="0" applyAlignment="1" pivotButton="0" quotePrefix="0" xfId="0">
      <alignment horizontal="center" textRotation="90"/>
    </xf>
    <xf numFmtId="0" fontId="0" fillId="0" borderId="1" pivotButton="0" quotePrefix="0" xfId="0"/>
    <xf numFmtId="167" fontId="0" fillId="0" borderId="1" pivotButton="0" quotePrefix="0" xfId="0"/>
    <xf numFmtId="165" fontId="0" fillId="0" borderId="1" pivotButton="0" quotePrefix="0" xfId="0"/>
    <xf numFmtId="0" fontId="5"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1">
    <dxf>
      <fill>
        <patternFill patternType="solid">
          <fgColor rgb="001F5C4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47"/>
  <sheetViews>
    <sheetView workbookViewId="0">
      <pane xSplit="7" ySplit="5" topLeftCell="H6" activePane="bottomRight" state="frozen"/>
      <selection pane="topRight"/>
      <selection pane="bottomLeft"/>
      <selection pane="bottomRight" activeCell="A1" sqref="A1"/>
    </sheetView>
  </sheetViews>
  <sheetFormatPr baseColWidth="8" defaultRowHeight="15"/>
  <cols>
    <col width="4" customWidth="1" min="1" max="1"/>
    <col width="34" customWidth="1" min="2" max="2"/>
    <col width="10" customWidth="1" min="3" max="3"/>
    <col width="10" customWidth="1" min="4" max="4"/>
    <col width="10" customWidth="1" min="5" max="5"/>
    <col width="15" customWidth="1" min="6" max="6"/>
    <col width="15" customWidth="1" min="7" max="7"/>
    <col width="4" customWidth="1" min="8" max="8"/>
    <col width="4" customWidth="1" min="9" max="9"/>
    <col width="4" customWidth="1" min="10" max="10"/>
    <col width="4" customWidth="1" min="11" max="11"/>
    <col width="4" customWidth="1" min="12" max="12"/>
    <col width="4" customWidth="1" min="13" max="13"/>
    <col width="4" customWidth="1" min="14" max="14"/>
    <col width="4" customWidth="1" min="15" max="15"/>
    <col width="4" customWidth="1" min="16" max="16"/>
    <col width="4" customWidth="1" min="17" max="17"/>
    <col width="4" customWidth="1" min="18" max="18"/>
    <col width="4" customWidth="1" min="19" max="19"/>
    <col width="4" customWidth="1" min="20" max="20"/>
    <col width="4" customWidth="1" min="21" max="21"/>
    <col width="4" customWidth="1" min="22" max="22"/>
    <col width="4" customWidth="1" min="23" max="23"/>
    <col width="4" customWidth="1" min="24" max="24"/>
    <col width="4" customWidth="1" min="25" max="25"/>
    <col width="4" customWidth="1" min="26" max="26"/>
    <col width="4" customWidth="1" min="27" max="27"/>
    <col width="4" customWidth="1" min="28" max="28"/>
    <col width="4" customWidth="1" min="29" max="29"/>
    <col width="4" customWidth="1" min="30" max="30"/>
    <col width="4" customWidth="1" min="31" max="31"/>
    <col width="4" customWidth="1" min="32" max="32"/>
    <col width="4" customWidth="1" min="33" max="33"/>
  </cols>
  <sheetData>
    <row r="1">
      <c r="A1" s="1" t="inlineStr">
        <is>
          <t>Gantt chart</t>
        </is>
      </c>
    </row>
    <row r="2">
      <c r="A2" s="2" t="inlineStr">
        <is>
          <t>Tasks in working days, one after another, skipping weekends and the holidays you list.</t>
        </is>
      </c>
    </row>
    <row r="3">
      <c r="A3" s="3" t="inlineStr">
        <is>
          <t>Plan starts on</t>
        </is>
      </c>
      <c r="C3" s="4" t="n">
        <v>46118</v>
      </c>
      <c r="E3" s="3" t="inlineStr">
        <is>
          <t>Weekend</t>
        </is>
      </c>
      <c r="F3" s="5" t="inlineStr">
        <is>
          <t>Saturday and Sunday</t>
        </is>
      </c>
    </row>
    <row r="5" ht="32" customHeight="1">
      <c r="A5" s="6" t="inlineStr">
        <is>
          <t>#</t>
        </is>
      </c>
      <c r="B5" s="6" t="inlineStr">
        <is>
          <t>Task</t>
        </is>
      </c>
      <c r="C5" s="6" t="inlineStr">
        <is>
          <t>Starts after (#)</t>
        </is>
      </c>
      <c r="D5" s="6" t="inlineStr">
        <is>
          <t>Gap (working days)</t>
        </is>
      </c>
      <c r="E5" s="6" t="inlineStr">
        <is>
          <t>Working days</t>
        </is>
      </c>
      <c r="F5" s="6" t="inlineStr">
        <is>
          <t>Start</t>
        </is>
      </c>
      <c r="G5" s="6" t="inlineStr">
        <is>
          <t>Finish</t>
        </is>
      </c>
      <c r="H5" s="7">
        <f>$C$3-WEEKDAY($C$3,3)+0</f>
        <v/>
      </c>
      <c r="I5" s="7">
        <f>$C$3-WEEKDAY($C$3,3)+7</f>
        <v/>
      </c>
      <c r="J5" s="7">
        <f>$C$3-WEEKDAY($C$3,3)+14</f>
        <v/>
      </c>
      <c r="K5" s="7">
        <f>$C$3-WEEKDAY($C$3,3)+21</f>
        <v/>
      </c>
      <c r="L5" s="7">
        <f>$C$3-WEEKDAY($C$3,3)+28</f>
        <v/>
      </c>
      <c r="M5" s="7">
        <f>$C$3-WEEKDAY($C$3,3)+35</f>
        <v/>
      </c>
      <c r="N5" s="7">
        <f>$C$3-WEEKDAY($C$3,3)+42</f>
        <v/>
      </c>
      <c r="O5" s="7">
        <f>$C$3-WEEKDAY($C$3,3)+49</f>
        <v/>
      </c>
      <c r="P5" s="7">
        <f>$C$3-WEEKDAY($C$3,3)+56</f>
        <v/>
      </c>
      <c r="Q5" s="7">
        <f>$C$3-WEEKDAY($C$3,3)+63</f>
        <v/>
      </c>
      <c r="R5" s="7">
        <f>$C$3-WEEKDAY($C$3,3)+70</f>
        <v/>
      </c>
      <c r="S5" s="7">
        <f>$C$3-WEEKDAY($C$3,3)+77</f>
        <v/>
      </c>
      <c r="T5" s="7">
        <f>$C$3-WEEKDAY($C$3,3)+84</f>
        <v/>
      </c>
      <c r="U5" s="7">
        <f>$C$3-WEEKDAY($C$3,3)+91</f>
        <v/>
      </c>
      <c r="V5" s="7">
        <f>$C$3-WEEKDAY($C$3,3)+98</f>
        <v/>
      </c>
      <c r="W5" s="7">
        <f>$C$3-WEEKDAY($C$3,3)+105</f>
        <v/>
      </c>
      <c r="X5" s="7">
        <f>$C$3-WEEKDAY($C$3,3)+112</f>
        <v/>
      </c>
      <c r="Y5" s="7">
        <f>$C$3-WEEKDAY($C$3,3)+119</f>
        <v/>
      </c>
      <c r="Z5" s="7">
        <f>$C$3-WEEKDAY($C$3,3)+126</f>
        <v/>
      </c>
      <c r="AA5" s="7">
        <f>$C$3-WEEKDAY($C$3,3)+133</f>
        <v/>
      </c>
      <c r="AB5" s="7">
        <f>$C$3-WEEKDAY($C$3,3)+140</f>
        <v/>
      </c>
      <c r="AC5" s="7">
        <f>$C$3-WEEKDAY($C$3,3)+147</f>
        <v/>
      </c>
      <c r="AD5" s="7">
        <f>$C$3-WEEKDAY($C$3,3)+154</f>
        <v/>
      </c>
      <c r="AE5" s="7">
        <f>$C$3-WEEKDAY($C$3,3)+161</f>
        <v/>
      </c>
      <c r="AF5" s="7">
        <f>$C$3-WEEKDAY($C$3,3)+168</f>
        <v/>
      </c>
      <c r="AG5" s="7">
        <f>$C$3-WEEKDAY($C$3,3)+175</f>
        <v/>
      </c>
    </row>
    <row r="6">
      <c r="A6" s="8" t="n">
        <v>1</v>
      </c>
      <c r="B6" s="8" t="inlineStr">
        <is>
          <t>Site survey (example)</t>
        </is>
      </c>
      <c r="C6" s="8" t="n"/>
      <c r="D6" s="8" t="n"/>
      <c r="E6" s="8" t="n">
        <v>5</v>
      </c>
      <c r="F6" s="9">
        <f>IF(B6="","",IF(C6="",WORKDAY.INTL($C$3-1,1,VLOOKUP($F$3,Settings!$A$2:$B$5,2,FALSE),Holidays!$A$2:$A$200),WORKDAY.INTL(INDEX($G$6:$G$45,C6),1+N(D6),VLOOKUP($F$3,Settings!$A$2:$B$5,2,FALSE),Holidays!$A$2:$A$200)))</f>
        <v/>
      </c>
      <c r="G6" s="9">
        <f>IF(OR(B6="",E6=""),"",WORKDAY.INTL(F6,E6-1,VLOOKUP($F$3,Settings!$A$2:$B$5,2,FALSE),Holidays!$A$2:$A$200))</f>
        <v/>
      </c>
      <c r="H6" s="8" t="n"/>
      <c r="I6" s="8" t="n"/>
      <c r="J6" s="8" t="n"/>
      <c r="K6" s="8" t="n"/>
      <c r="L6" s="8" t="n"/>
      <c r="M6" s="8" t="n"/>
      <c r="N6" s="8" t="n"/>
      <c r="O6" s="8" t="n"/>
      <c r="P6" s="8" t="n"/>
      <c r="Q6" s="8" t="n"/>
      <c r="R6" s="8" t="n"/>
      <c r="S6" s="8" t="n"/>
      <c r="T6" s="8" t="n"/>
      <c r="U6" s="8" t="n"/>
      <c r="V6" s="8" t="n"/>
      <c r="W6" s="8" t="n"/>
      <c r="X6" s="8" t="n"/>
      <c r="Y6" s="8" t="n"/>
      <c r="Z6" s="8" t="n"/>
      <c r="AA6" s="8" t="n"/>
      <c r="AB6" s="8" t="n"/>
      <c r="AC6" s="8" t="n"/>
      <c r="AD6" s="8" t="n"/>
      <c r="AE6" s="8" t="n"/>
      <c r="AF6" s="8" t="n"/>
      <c r="AG6" s="8" t="n"/>
    </row>
    <row r="7">
      <c r="A7" s="8" t="n">
        <v>2</v>
      </c>
      <c r="B7" s="8" t="inlineStr">
        <is>
          <t>Hazard identification (example)</t>
        </is>
      </c>
      <c r="C7" s="8" t="n">
        <v>1</v>
      </c>
      <c r="D7" s="8" t="n"/>
      <c r="E7" s="8" t="n">
        <v>10</v>
      </c>
      <c r="F7" s="9">
        <f>IF(B7="","",IF(C7="",WORKDAY.INTL($C$3-1,1,VLOOKUP($F$3,Settings!$A$2:$B$5,2,FALSE),Holidays!$A$2:$A$200),WORKDAY.INTL(INDEX($G$6:$G$45,C7),1+N(D7),VLOOKUP($F$3,Settings!$A$2:$B$5,2,FALSE),Holidays!$A$2:$A$200)))</f>
        <v/>
      </c>
      <c r="G7" s="9">
        <f>IF(OR(B7="",E7=""),"",WORKDAY.INTL(F7,E7-1,VLOOKUP($F$3,Settings!$A$2:$B$5,2,FALSE),Holidays!$A$2:$A$200))</f>
        <v/>
      </c>
      <c r="H7" s="8" t="n"/>
      <c r="I7" s="8" t="n"/>
      <c r="J7" s="8" t="n"/>
      <c r="K7" s="8" t="n"/>
      <c r="L7" s="8" t="n"/>
      <c r="M7" s="8" t="n"/>
      <c r="N7" s="8" t="n"/>
      <c r="O7" s="8" t="n"/>
      <c r="P7" s="8" t="n"/>
      <c r="Q7" s="8" t="n"/>
      <c r="R7" s="8" t="n"/>
      <c r="S7" s="8" t="n"/>
      <c r="T7" s="8" t="n"/>
      <c r="U7" s="8" t="n"/>
      <c r="V7" s="8" t="n"/>
      <c r="W7" s="8" t="n"/>
      <c r="X7" s="8" t="n"/>
      <c r="Y7" s="8" t="n"/>
      <c r="Z7" s="8" t="n"/>
      <c r="AA7" s="8" t="n"/>
      <c r="AB7" s="8" t="n"/>
      <c r="AC7" s="8" t="n"/>
      <c r="AD7" s="8" t="n"/>
      <c r="AE7" s="8" t="n"/>
      <c r="AF7" s="8" t="n"/>
      <c r="AG7" s="8" t="n"/>
    </row>
    <row r="8">
      <c r="A8" s="8" t="n">
        <v>3</v>
      </c>
      <c r="B8" s="8" t="inlineStr">
        <is>
          <t>Safety case drafting (example)</t>
        </is>
      </c>
      <c r="C8" s="8" t="n">
        <v>2</v>
      </c>
      <c r="D8" s="8" t="n"/>
      <c r="E8" s="8" t="n">
        <v>15</v>
      </c>
      <c r="F8" s="9">
        <f>IF(B8="","",IF(C8="",WORKDAY.INTL($C$3-1,1,VLOOKUP($F$3,Settings!$A$2:$B$5,2,FALSE),Holidays!$A$2:$A$200),WORKDAY.INTL(INDEX($G$6:$G$45,C8),1+N(D8),VLOOKUP($F$3,Settings!$A$2:$B$5,2,FALSE),Holidays!$A$2:$A$200)))</f>
        <v/>
      </c>
      <c r="G8" s="9">
        <f>IF(OR(B8="",E8=""),"",WORKDAY.INTL(F8,E8-1,VLOOKUP($F$3,Settings!$A$2:$B$5,2,FALSE),Holidays!$A$2:$A$200))</f>
        <v/>
      </c>
      <c r="H8" s="8" t="n"/>
      <c r="I8" s="8" t="n"/>
      <c r="J8" s="8" t="n"/>
      <c r="K8" s="8" t="n"/>
      <c r="L8" s="8" t="n"/>
      <c r="M8" s="8" t="n"/>
      <c r="N8" s="8" t="n"/>
      <c r="O8" s="8" t="n"/>
      <c r="P8" s="8" t="n"/>
      <c r="Q8" s="8" t="n"/>
      <c r="R8" s="8" t="n"/>
      <c r="S8" s="8" t="n"/>
      <c r="T8" s="8" t="n"/>
      <c r="U8" s="8" t="n"/>
      <c r="V8" s="8" t="n"/>
      <c r="W8" s="8" t="n"/>
      <c r="X8" s="8" t="n"/>
      <c r="Y8" s="8" t="n"/>
      <c r="Z8" s="8" t="n"/>
      <c r="AA8" s="8" t="n"/>
      <c r="AB8" s="8" t="n"/>
      <c r="AC8" s="8" t="n"/>
      <c r="AD8" s="8" t="n"/>
      <c r="AE8" s="8" t="n"/>
      <c r="AF8" s="8" t="n"/>
      <c r="AG8" s="8" t="n"/>
    </row>
    <row r="9">
      <c r="A9" s="8" t="n">
        <v>4</v>
      </c>
      <c r="B9" s="8" t="inlineStr">
        <is>
          <t>Independent review (example)</t>
        </is>
      </c>
      <c r="C9" s="8" t="n">
        <v>3</v>
      </c>
      <c r="D9" s="8" t="n">
        <v>2</v>
      </c>
      <c r="E9" s="8" t="n">
        <v>5</v>
      </c>
      <c r="F9" s="9">
        <f>IF(B9="","",IF(C9="",WORKDAY.INTL($C$3-1,1,VLOOKUP($F$3,Settings!$A$2:$B$5,2,FALSE),Holidays!$A$2:$A$200),WORKDAY.INTL(INDEX($G$6:$G$45,C9),1+N(D9),VLOOKUP($F$3,Settings!$A$2:$B$5,2,FALSE),Holidays!$A$2:$A$200)))</f>
        <v/>
      </c>
      <c r="G9" s="9">
        <f>IF(OR(B9="",E9=""),"",WORKDAY.INTL(F9,E9-1,VLOOKUP($F$3,Settings!$A$2:$B$5,2,FALSE),Holidays!$A$2:$A$200))</f>
        <v/>
      </c>
      <c r="H9" s="8" t="n"/>
      <c r="I9" s="8" t="n"/>
      <c r="J9" s="8" t="n"/>
      <c r="K9" s="8" t="n"/>
      <c r="L9" s="8" t="n"/>
      <c r="M9" s="8" t="n"/>
      <c r="N9" s="8" t="n"/>
      <c r="O9" s="8" t="n"/>
      <c r="P9" s="8" t="n"/>
      <c r="Q9" s="8" t="n"/>
      <c r="R9" s="8" t="n"/>
      <c r="S9" s="8" t="n"/>
      <c r="T9" s="8" t="n"/>
      <c r="U9" s="8" t="n"/>
      <c r="V9" s="8" t="n"/>
      <c r="W9" s="8" t="n"/>
      <c r="X9" s="8" t="n"/>
      <c r="Y9" s="8" t="n"/>
      <c r="Z9" s="8" t="n"/>
      <c r="AA9" s="8" t="n"/>
      <c r="AB9" s="8" t="n"/>
      <c r="AC9" s="8" t="n"/>
      <c r="AD9" s="8" t="n"/>
      <c r="AE9" s="8" t="n"/>
      <c r="AF9" s="8" t="n"/>
      <c r="AG9" s="8" t="n"/>
    </row>
    <row r="10">
      <c r="A10" s="8" t="n">
        <v>5</v>
      </c>
      <c r="B10" s="8" t="inlineStr">
        <is>
          <t>Submission (example)</t>
        </is>
      </c>
      <c r="C10" s="8" t="n">
        <v>4</v>
      </c>
      <c r="D10" s="8" t="n"/>
      <c r="E10" s="8" t="n">
        <v>1</v>
      </c>
      <c r="F10" s="9">
        <f>IF(B10="","",IF(C10="",WORKDAY.INTL($C$3-1,1,VLOOKUP($F$3,Settings!$A$2:$B$5,2,FALSE),Holidays!$A$2:$A$200),WORKDAY.INTL(INDEX($G$6:$G$45,C10),1+N(D10),VLOOKUP($F$3,Settings!$A$2:$B$5,2,FALSE),Holidays!$A$2:$A$200)))</f>
        <v/>
      </c>
      <c r="G10" s="9">
        <f>IF(OR(B10="",E10=""),"",WORKDAY.INTL(F10,E10-1,VLOOKUP($F$3,Settings!$A$2:$B$5,2,FALSE),Holidays!$A$2:$A$200))</f>
        <v/>
      </c>
      <c r="H10" s="8" t="n"/>
      <c r="I10" s="8" t="n"/>
      <c r="J10" s="8" t="n"/>
      <c r="K10" s="8" t="n"/>
      <c r="L10" s="8" t="n"/>
      <c r="M10" s="8" t="n"/>
      <c r="N10" s="8" t="n"/>
      <c r="O10" s="8" t="n"/>
      <c r="P10" s="8" t="n"/>
      <c r="Q10" s="8" t="n"/>
      <c r="R10" s="8" t="n"/>
      <c r="S10" s="8" t="n"/>
      <c r="T10" s="8" t="n"/>
      <c r="U10" s="8" t="n"/>
      <c r="V10" s="8" t="n"/>
      <c r="W10" s="8" t="n"/>
      <c r="X10" s="8" t="n"/>
      <c r="Y10" s="8" t="n"/>
      <c r="Z10" s="8" t="n"/>
      <c r="AA10" s="8" t="n"/>
      <c r="AB10" s="8" t="n"/>
      <c r="AC10" s="8" t="n"/>
      <c r="AD10" s="8" t="n"/>
      <c r="AE10" s="8" t="n"/>
      <c r="AF10" s="8" t="n"/>
      <c r="AG10" s="8" t="n"/>
    </row>
    <row r="11">
      <c r="A11" s="8" t="n">
        <v>6</v>
      </c>
      <c r="B11" s="8" t="n"/>
      <c r="C11" s="8" t="n"/>
      <c r="D11" s="8" t="n"/>
      <c r="E11" s="8" t="n"/>
      <c r="F11" s="9">
        <f>IF(B11="","",IF(C11="",WORKDAY.INTL($C$3-1,1,VLOOKUP($F$3,Settings!$A$2:$B$5,2,FALSE),Holidays!$A$2:$A$200),WORKDAY.INTL(INDEX($G$6:$G$45,C11),1+N(D11),VLOOKUP($F$3,Settings!$A$2:$B$5,2,FALSE),Holidays!$A$2:$A$200)))</f>
        <v/>
      </c>
      <c r="G11" s="9">
        <f>IF(OR(B11="",E11=""),"",WORKDAY.INTL(F11,E11-1,VLOOKUP($F$3,Settings!$A$2:$B$5,2,FALSE),Holidays!$A$2:$A$200))</f>
        <v/>
      </c>
      <c r="H11" s="8" t="n"/>
      <c r="I11" s="8" t="n"/>
      <c r="J11" s="8" t="n"/>
      <c r="K11" s="8" t="n"/>
      <c r="L11" s="8" t="n"/>
      <c r="M11" s="8" t="n"/>
      <c r="N11" s="8" t="n"/>
      <c r="O11" s="8" t="n"/>
      <c r="P11" s="8" t="n"/>
      <c r="Q11" s="8" t="n"/>
      <c r="R11" s="8" t="n"/>
      <c r="S11" s="8" t="n"/>
      <c r="T11" s="8" t="n"/>
      <c r="U11" s="8" t="n"/>
      <c r="V11" s="8" t="n"/>
      <c r="W11" s="8" t="n"/>
      <c r="X11" s="8" t="n"/>
      <c r="Y11" s="8" t="n"/>
      <c r="Z11" s="8" t="n"/>
      <c r="AA11" s="8" t="n"/>
      <c r="AB11" s="8" t="n"/>
      <c r="AC11" s="8" t="n"/>
      <c r="AD11" s="8" t="n"/>
      <c r="AE11" s="8" t="n"/>
      <c r="AF11" s="8" t="n"/>
      <c r="AG11" s="8" t="n"/>
    </row>
    <row r="12">
      <c r="A12" s="8" t="n">
        <v>7</v>
      </c>
      <c r="B12" s="8" t="n"/>
      <c r="C12" s="8" t="n"/>
      <c r="D12" s="8" t="n"/>
      <c r="E12" s="8" t="n"/>
      <c r="F12" s="9">
        <f>IF(B12="","",IF(C12="",WORKDAY.INTL($C$3-1,1,VLOOKUP($F$3,Settings!$A$2:$B$5,2,FALSE),Holidays!$A$2:$A$200),WORKDAY.INTL(INDEX($G$6:$G$45,C12),1+N(D12),VLOOKUP($F$3,Settings!$A$2:$B$5,2,FALSE),Holidays!$A$2:$A$200)))</f>
        <v/>
      </c>
      <c r="G12" s="9">
        <f>IF(OR(B12="",E12=""),"",WORKDAY.INTL(F12,E12-1,VLOOKUP($F$3,Settings!$A$2:$B$5,2,FALSE),Holidays!$A$2:$A$200))</f>
        <v/>
      </c>
      <c r="H12" s="8" t="n"/>
      <c r="I12" s="8" t="n"/>
      <c r="J12" s="8" t="n"/>
      <c r="K12" s="8" t="n"/>
      <c r="L12" s="8" t="n"/>
      <c r="M12" s="8" t="n"/>
      <c r="N12" s="8" t="n"/>
      <c r="O12" s="8" t="n"/>
      <c r="P12" s="8" t="n"/>
      <c r="Q12" s="8" t="n"/>
      <c r="R12" s="8" t="n"/>
      <c r="S12" s="8" t="n"/>
      <c r="T12" s="8" t="n"/>
      <c r="U12" s="8" t="n"/>
      <c r="V12" s="8" t="n"/>
      <c r="W12" s="8" t="n"/>
      <c r="X12" s="8" t="n"/>
      <c r="Y12" s="8" t="n"/>
      <c r="Z12" s="8" t="n"/>
      <c r="AA12" s="8" t="n"/>
      <c r="AB12" s="8" t="n"/>
      <c r="AC12" s="8" t="n"/>
      <c r="AD12" s="8" t="n"/>
      <c r="AE12" s="8" t="n"/>
      <c r="AF12" s="8" t="n"/>
      <c r="AG12" s="8" t="n"/>
    </row>
    <row r="13">
      <c r="A13" s="8" t="n">
        <v>8</v>
      </c>
      <c r="B13" s="8" t="n"/>
      <c r="C13" s="8" t="n"/>
      <c r="D13" s="8" t="n"/>
      <c r="E13" s="8" t="n"/>
      <c r="F13" s="9">
        <f>IF(B13="","",IF(C13="",WORKDAY.INTL($C$3-1,1,VLOOKUP($F$3,Settings!$A$2:$B$5,2,FALSE),Holidays!$A$2:$A$200),WORKDAY.INTL(INDEX($G$6:$G$45,C13),1+N(D13),VLOOKUP($F$3,Settings!$A$2:$B$5,2,FALSE),Holidays!$A$2:$A$200)))</f>
        <v/>
      </c>
      <c r="G13" s="9">
        <f>IF(OR(B13="",E13=""),"",WORKDAY.INTL(F13,E13-1,VLOOKUP($F$3,Settings!$A$2:$B$5,2,FALSE),Holidays!$A$2:$A$200))</f>
        <v/>
      </c>
      <c r="H13" s="8" t="n"/>
      <c r="I13" s="8" t="n"/>
      <c r="J13" s="8" t="n"/>
      <c r="K13" s="8" t="n"/>
      <c r="L13" s="8" t="n"/>
      <c r="M13" s="8" t="n"/>
      <c r="N13" s="8" t="n"/>
      <c r="O13" s="8" t="n"/>
      <c r="P13" s="8" t="n"/>
      <c r="Q13" s="8" t="n"/>
      <c r="R13" s="8" t="n"/>
      <c r="S13" s="8" t="n"/>
      <c r="T13" s="8" t="n"/>
      <c r="U13" s="8" t="n"/>
      <c r="V13" s="8" t="n"/>
      <c r="W13" s="8" t="n"/>
      <c r="X13" s="8" t="n"/>
      <c r="Y13" s="8" t="n"/>
      <c r="Z13" s="8" t="n"/>
      <c r="AA13" s="8" t="n"/>
      <c r="AB13" s="8" t="n"/>
      <c r="AC13" s="8" t="n"/>
      <c r="AD13" s="8" t="n"/>
      <c r="AE13" s="8" t="n"/>
      <c r="AF13" s="8" t="n"/>
      <c r="AG13" s="8" t="n"/>
    </row>
    <row r="14">
      <c r="A14" s="8" t="n">
        <v>9</v>
      </c>
      <c r="B14" s="8" t="n"/>
      <c r="C14" s="8" t="n"/>
      <c r="D14" s="8" t="n"/>
      <c r="E14" s="8" t="n"/>
      <c r="F14" s="9">
        <f>IF(B14="","",IF(C14="",WORKDAY.INTL($C$3-1,1,VLOOKUP($F$3,Settings!$A$2:$B$5,2,FALSE),Holidays!$A$2:$A$200),WORKDAY.INTL(INDEX($G$6:$G$45,C14),1+N(D14),VLOOKUP($F$3,Settings!$A$2:$B$5,2,FALSE),Holidays!$A$2:$A$200)))</f>
        <v/>
      </c>
      <c r="G14" s="9">
        <f>IF(OR(B14="",E14=""),"",WORKDAY.INTL(F14,E14-1,VLOOKUP($F$3,Settings!$A$2:$B$5,2,FALSE),Holidays!$A$2:$A$200))</f>
        <v/>
      </c>
      <c r="H14" s="8" t="n"/>
      <c r="I14" s="8" t="n"/>
      <c r="J14" s="8" t="n"/>
      <c r="K14" s="8" t="n"/>
      <c r="L14" s="8" t="n"/>
      <c r="M14" s="8" t="n"/>
      <c r="N14" s="8" t="n"/>
      <c r="O14" s="8" t="n"/>
      <c r="P14" s="8" t="n"/>
      <c r="Q14" s="8" t="n"/>
      <c r="R14" s="8" t="n"/>
      <c r="S14" s="8" t="n"/>
      <c r="T14" s="8" t="n"/>
      <c r="U14" s="8" t="n"/>
      <c r="V14" s="8" t="n"/>
      <c r="W14" s="8" t="n"/>
      <c r="X14" s="8" t="n"/>
      <c r="Y14" s="8" t="n"/>
      <c r="Z14" s="8" t="n"/>
      <c r="AA14" s="8" t="n"/>
      <c r="AB14" s="8" t="n"/>
      <c r="AC14" s="8" t="n"/>
      <c r="AD14" s="8" t="n"/>
      <c r="AE14" s="8" t="n"/>
      <c r="AF14" s="8" t="n"/>
      <c r="AG14" s="8" t="n"/>
    </row>
    <row r="15">
      <c r="A15" s="8" t="n">
        <v>10</v>
      </c>
      <c r="B15" s="8" t="n"/>
      <c r="C15" s="8" t="n"/>
      <c r="D15" s="8" t="n"/>
      <c r="E15" s="8" t="n"/>
      <c r="F15" s="9">
        <f>IF(B15="","",IF(C15="",WORKDAY.INTL($C$3-1,1,VLOOKUP($F$3,Settings!$A$2:$B$5,2,FALSE),Holidays!$A$2:$A$200),WORKDAY.INTL(INDEX($G$6:$G$45,C15),1+N(D15),VLOOKUP($F$3,Settings!$A$2:$B$5,2,FALSE),Holidays!$A$2:$A$200)))</f>
        <v/>
      </c>
      <c r="G15" s="9">
        <f>IF(OR(B15="",E15=""),"",WORKDAY.INTL(F15,E15-1,VLOOKUP($F$3,Settings!$A$2:$B$5,2,FALSE),Holidays!$A$2:$A$200))</f>
        <v/>
      </c>
      <c r="H15" s="8" t="n"/>
      <c r="I15" s="8" t="n"/>
      <c r="J15" s="8" t="n"/>
      <c r="K15" s="8" t="n"/>
      <c r="L15" s="8" t="n"/>
      <c r="M15" s="8" t="n"/>
      <c r="N15" s="8" t="n"/>
      <c r="O15" s="8" t="n"/>
      <c r="P15" s="8" t="n"/>
      <c r="Q15" s="8" t="n"/>
      <c r="R15" s="8" t="n"/>
      <c r="S15" s="8" t="n"/>
      <c r="T15" s="8" t="n"/>
      <c r="U15" s="8" t="n"/>
      <c r="V15" s="8" t="n"/>
      <c r="W15" s="8" t="n"/>
      <c r="X15" s="8" t="n"/>
      <c r="Y15" s="8" t="n"/>
      <c r="Z15" s="8" t="n"/>
      <c r="AA15" s="8" t="n"/>
      <c r="AB15" s="8" t="n"/>
      <c r="AC15" s="8" t="n"/>
      <c r="AD15" s="8" t="n"/>
      <c r="AE15" s="8" t="n"/>
      <c r="AF15" s="8" t="n"/>
      <c r="AG15" s="8" t="n"/>
    </row>
    <row r="16">
      <c r="A16" s="8" t="n">
        <v>11</v>
      </c>
      <c r="B16" s="8" t="n"/>
      <c r="C16" s="8" t="n"/>
      <c r="D16" s="8" t="n"/>
      <c r="E16" s="8" t="n"/>
      <c r="F16" s="9">
        <f>IF(B16="","",IF(C16="",WORKDAY.INTL($C$3-1,1,VLOOKUP($F$3,Settings!$A$2:$B$5,2,FALSE),Holidays!$A$2:$A$200),WORKDAY.INTL(INDEX($G$6:$G$45,C16),1+N(D16),VLOOKUP($F$3,Settings!$A$2:$B$5,2,FALSE),Holidays!$A$2:$A$200)))</f>
        <v/>
      </c>
      <c r="G16" s="9">
        <f>IF(OR(B16="",E16=""),"",WORKDAY.INTL(F16,E16-1,VLOOKUP($F$3,Settings!$A$2:$B$5,2,FALSE),Holidays!$A$2:$A$200))</f>
        <v/>
      </c>
      <c r="H16" s="8" t="n"/>
      <c r="I16" s="8" t="n"/>
      <c r="J16" s="8" t="n"/>
      <c r="K16" s="8" t="n"/>
      <c r="L16" s="8" t="n"/>
      <c r="M16" s="8" t="n"/>
      <c r="N16" s="8" t="n"/>
      <c r="O16" s="8" t="n"/>
      <c r="P16" s="8" t="n"/>
      <c r="Q16" s="8" t="n"/>
      <c r="R16" s="8" t="n"/>
      <c r="S16" s="8" t="n"/>
      <c r="T16" s="8" t="n"/>
      <c r="U16" s="8" t="n"/>
      <c r="V16" s="8" t="n"/>
      <c r="W16" s="8" t="n"/>
      <c r="X16" s="8" t="n"/>
      <c r="Y16" s="8" t="n"/>
      <c r="Z16" s="8" t="n"/>
      <c r="AA16" s="8" t="n"/>
      <c r="AB16" s="8" t="n"/>
      <c r="AC16" s="8" t="n"/>
      <c r="AD16" s="8" t="n"/>
      <c r="AE16" s="8" t="n"/>
      <c r="AF16" s="8" t="n"/>
      <c r="AG16" s="8" t="n"/>
    </row>
    <row r="17">
      <c r="A17" s="8" t="n">
        <v>12</v>
      </c>
      <c r="B17" s="8" t="n"/>
      <c r="C17" s="8" t="n"/>
      <c r="D17" s="8" t="n"/>
      <c r="E17" s="8" t="n"/>
      <c r="F17" s="9">
        <f>IF(B17="","",IF(C17="",WORKDAY.INTL($C$3-1,1,VLOOKUP($F$3,Settings!$A$2:$B$5,2,FALSE),Holidays!$A$2:$A$200),WORKDAY.INTL(INDEX($G$6:$G$45,C17),1+N(D17),VLOOKUP($F$3,Settings!$A$2:$B$5,2,FALSE),Holidays!$A$2:$A$200)))</f>
        <v/>
      </c>
      <c r="G17" s="9">
        <f>IF(OR(B17="",E17=""),"",WORKDAY.INTL(F17,E17-1,VLOOKUP($F$3,Settings!$A$2:$B$5,2,FALSE),Holidays!$A$2:$A$200))</f>
        <v/>
      </c>
      <c r="H17" s="8" t="n"/>
      <c r="I17" s="8" t="n"/>
      <c r="J17" s="8" t="n"/>
      <c r="K17" s="8" t="n"/>
      <c r="L17" s="8" t="n"/>
      <c r="M17" s="8" t="n"/>
      <c r="N17" s="8" t="n"/>
      <c r="O17" s="8" t="n"/>
      <c r="P17" s="8" t="n"/>
      <c r="Q17" s="8" t="n"/>
      <c r="R17" s="8" t="n"/>
      <c r="S17" s="8" t="n"/>
      <c r="T17" s="8" t="n"/>
      <c r="U17" s="8" t="n"/>
      <c r="V17" s="8" t="n"/>
      <c r="W17" s="8" t="n"/>
      <c r="X17" s="8" t="n"/>
      <c r="Y17" s="8" t="n"/>
      <c r="Z17" s="8" t="n"/>
      <c r="AA17" s="8" t="n"/>
      <c r="AB17" s="8" t="n"/>
      <c r="AC17" s="8" t="n"/>
      <c r="AD17" s="8" t="n"/>
      <c r="AE17" s="8" t="n"/>
      <c r="AF17" s="8" t="n"/>
      <c r="AG17" s="8" t="n"/>
    </row>
    <row r="18">
      <c r="A18" s="8" t="n">
        <v>13</v>
      </c>
      <c r="B18" s="8" t="n"/>
      <c r="C18" s="8" t="n"/>
      <c r="D18" s="8" t="n"/>
      <c r="E18" s="8" t="n"/>
      <c r="F18" s="9">
        <f>IF(B18="","",IF(C18="",WORKDAY.INTL($C$3-1,1,VLOOKUP($F$3,Settings!$A$2:$B$5,2,FALSE),Holidays!$A$2:$A$200),WORKDAY.INTL(INDEX($G$6:$G$45,C18),1+N(D18),VLOOKUP($F$3,Settings!$A$2:$B$5,2,FALSE),Holidays!$A$2:$A$200)))</f>
        <v/>
      </c>
      <c r="G18" s="9">
        <f>IF(OR(B18="",E18=""),"",WORKDAY.INTL(F18,E18-1,VLOOKUP($F$3,Settings!$A$2:$B$5,2,FALSE),Holidays!$A$2:$A$200))</f>
        <v/>
      </c>
      <c r="H18" s="8" t="n"/>
      <c r="I18" s="8" t="n"/>
      <c r="J18" s="8" t="n"/>
      <c r="K18" s="8" t="n"/>
      <c r="L18" s="8" t="n"/>
      <c r="M18" s="8" t="n"/>
      <c r="N18" s="8" t="n"/>
      <c r="O18" s="8" t="n"/>
      <c r="P18" s="8" t="n"/>
      <c r="Q18" s="8" t="n"/>
      <c r="R18" s="8" t="n"/>
      <c r="S18" s="8" t="n"/>
      <c r="T18" s="8" t="n"/>
      <c r="U18" s="8" t="n"/>
      <c r="V18" s="8" t="n"/>
      <c r="W18" s="8" t="n"/>
      <c r="X18" s="8" t="n"/>
      <c r="Y18" s="8" t="n"/>
      <c r="Z18" s="8" t="n"/>
      <c r="AA18" s="8" t="n"/>
      <c r="AB18" s="8" t="n"/>
      <c r="AC18" s="8" t="n"/>
      <c r="AD18" s="8" t="n"/>
      <c r="AE18" s="8" t="n"/>
      <c r="AF18" s="8" t="n"/>
      <c r="AG18" s="8" t="n"/>
    </row>
    <row r="19">
      <c r="A19" s="8" t="n">
        <v>14</v>
      </c>
      <c r="B19" s="8" t="n"/>
      <c r="C19" s="8" t="n"/>
      <c r="D19" s="8" t="n"/>
      <c r="E19" s="8" t="n"/>
      <c r="F19" s="9">
        <f>IF(B19="","",IF(C19="",WORKDAY.INTL($C$3-1,1,VLOOKUP($F$3,Settings!$A$2:$B$5,2,FALSE),Holidays!$A$2:$A$200),WORKDAY.INTL(INDEX($G$6:$G$45,C19),1+N(D19),VLOOKUP($F$3,Settings!$A$2:$B$5,2,FALSE),Holidays!$A$2:$A$200)))</f>
        <v/>
      </c>
      <c r="G19" s="9">
        <f>IF(OR(B19="",E19=""),"",WORKDAY.INTL(F19,E19-1,VLOOKUP($F$3,Settings!$A$2:$B$5,2,FALSE),Holidays!$A$2:$A$200))</f>
        <v/>
      </c>
      <c r="H19" s="8" t="n"/>
      <c r="I19" s="8" t="n"/>
      <c r="J19" s="8" t="n"/>
      <c r="K19" s="8" t="n"/>
      <c r="L19" s="8" t="n"/>
      <c r="M19" s="8" t="n"/>
      <c r="N19" s="8" t="n"/>
      <c r="O19" s="8" t="n"/>
      <c r="P19" s="8" t="n"/>
      <c r="Q19" s="8" t="n"/>
      <c r="R19" s="8" t="n"/>
      <c r="S19" s="8" t="n"/>
      <c r="T19" s="8" t="n"/>
      <c r="U19" s="8" t="n"/>
      <c r="V19" s="8" t="n"/>
      <c r="W19" s="8" t="n"/>
      <c r="X19" s="8" t="n"/>
      <c r="Y19" s="8" t="n"/>
      <c r="Z19" s="8" t="n"/>
      <c r="AA19" s="8" t="n"/>
      <c r="AB19" s="8" t="n"/>
      <c r="AC19" s="8" t="n"/>
      <c r="AD19" s="8" t="n"/>
      <c r="AE19" s="8" t="n"/>
      <c r="AF19" s="8" t="n"/>
      <c r="AG19" s="8" t="n"/>
    </row>
    <row r="20">
      <c r="A20" s="8" t="n">
        <v>15</v>
      </c>
      <c r="B20" s="8" t="n"/>
      <c r="C20" s="8" t="n"/>
      <c r="D20" s="8" t="n"/>
      <c r="E20" s="8" t="n"/>
      <c r="F20" s="9">
        <f>IF(B20="","",IF(C20="",WORKDAY.INTL($C$3-1,1,VLOOKUP($F$3,Settings!$A$2:$B$5,2,FALSE),Holidays!$A$2:$A$200),WORKDAY.INTL(INDEX($G$6:$G$45,C20),1+N(D20),VLOOKUP($F$3,Settings!$A$2:$B$5,2,FALSE),Holidays!$A$2:$A$200)))</f>
        <v/>
      </c>
      <c r="G20" s="9">
        <f>IF(OR(B20="",E20=""),"",WORKDAY.INTL(F20,E20-1,VLOOKUP($F$3,Settings!$A$2:$B$5,2,FALSE),Holidays!$A$2:$A$200))</f>
        <v/>
      </c>
      <c r="H20" s="8" t="n"/>
      <c r="I20" s="8" t="n"/>
      <c r="J20" s="8" t="n"/>
      <c r="K20" s="8" t="n"/>
      <c r="L20" s="8" t="n"/>
      <c r="M20" s="8" t="n"/>
      <c r="N20" s="8" t="n"/>
      <c r="O20" s="8" t="n"/>
      <c r="P20" s="8" t="n"/>
      <c r="Q20" s="8" t="n"/>
      <c r="R20" s="8" t="n"/>
      <c r="S20" s="8" t="n"/>
      <c r="T20" s="8" t="n"/>
      <c r="U20" s="8" t="n"/>
      <c r="V20" s="8" t="n"/>
      <c r="W20" s="8" t="n"/>
      <c r="X20" s="8" t="n"/>
      <c r="Y20" s="8" t="n"/>
      <c r="Z20" s="8" t="n"/>
      <c r="AA20" s="8" t="n"/>
      <c r="AB20" s="8" t="n"/>
      <c r="AC20" s="8" t="n"/>
      <c r="AD20" s="8" t="n"/>
      <c r="AE20" s="8" t="n"/>
      <c r="AF20" s="8" t="n"/>
      <c r="AG20" s="8" t="n"/>
    </row>
    <row r="21">
      <c r="A21" s="8" t="n">
        <v>16</v>
      </c>
      <c r="B21" s="8" t="n"/>
      <c r="C21" s="8" t="n"/>
      <c r="D21" s="8" t="n"/>
      <c r="E21" s="8" t="n"/>
      <c r="F21" s="9">
        <f>IF(B21="","",IF(C21="",WORKDAY.INTL($C$3-1,1,VLOOKUP($F$3,Settings!$A$2:$B$5,2,FALSE),Holidays!$A$2:$A$200),WORKDAY.INTL(INDEX($G$6:$G$45,C21),1+N(D21),VLOOKUP($F$3,Settings!$A$2:$B$5,2,FALSE),Holidays!$A$2:$A$200)))</f>
        <v/>
      </c>
      <c r="G21" s="9">
        <f>IF(OR(B21="",E21=""),"",WORKDAY.INTL(F21,E21-1,VLOOKUP($F$3,Settings!$A$2:$B$5,2,FALSE),Holidays!$A$2:$A$200))</f>
        <v/>
      </c>
      <c r="H21" s="8" t="n"/>
      <c r="I21" s="8" t="n"/>
      <c r="J21" s="8" t="n"/>
      <c r="K21" s="8" t="n"/>
      <c r="L21" s="8" t="n"/>
      <c r="M21" s="8" t="n"/>
      <c r="N21" s="8" t="n"/>
      <c r="O21" s="8" t="n"/>
      <c r="P21" s="8" t="n"/>
      <c r="Q21" s="8" t="n"/>
      <c r="R21" s="8" t="n"/>
      <c r="S21" s="8" t="n"/>
      <c r="T21" s="8" t="n"/>
      <c r="U21" s="8" t="n"/>
      <c r="V21" s="8" t="n"/>
      <c r="W21" s="8" t="n"/>
      <c r="X21" s="8" t="n"/>
      <c r="Y21" s="8" t="n"/>
      <c r="Z21" s="8" t="n"/>
      <c r="AA21" s="8" t="n"/>
      <c r="AB21" s="8" t="n"/>
      <c r="AC21" s="8" t="n"/>
      <c r="AD21" s="8" t="n"/>
      <c r="AE21" s="8" t="n"/>
      <c r="AF21" s="8" t="n"/>
      <c r="AG21" s="8" t="n"/>
    </row>
    <row r="22">
      <c r="A22" s="8" t="n">
        <v>17</v>
      </c>
      <c r="B22" s="8" t="n"/>
      <c r="C22" s="8" t="n"/>
      <c r="D22" s="8" t="n"/>
      <c r="E22" s="8" t="n"/>
      <c r="F22" s="9">
        <f>IF(B22="","",IF(C22="",WORKDAY.INTL($C$3-1,1,VLOOKUP($F$3,Settings!$A$2:$B$5,2,FALSE),Holidays!$A$2:$A$200),WORKDAY.INTL(INDEX($G$6:$G$45,C22),1+N(D22),VLOOKUP($F$3,Settings!$A$2:$B$5,2,FALSE),Holidays!$A$2:$A$200)))</f>
        <v/>
      </c>
      <c r="G22" s="9">
        <f>IF(OR(B22="",E22=""),"",WORKDAY.INTL(F22,E22-1,VLOOKUP($F$3,Settings!$A$2:$B$5,2,FALSE),Holidays!$A$2:$A$200))</f>
        <v/>
      </c>
      <c r="H22" s="8" t="n"/>
      <c r="I22" s="8" t="n"/>
      <c r="J22" s="8" t="n"/>
      <c r="K22" s="8" t="n"/>
      <c r="L22" s="8" t="n"/>
      <c r="M22" s="8" t="n"/>
      <c r="N22" s="8" t="n"/>
      <c r="O22" s="8" t="n"/>
      <c r="P22" s="8" t="n"/>
      <c r="Q22" s="8" t="n"/>
      <c r="R22" s="8" t="n"/>
      <c r="S22" s="8" t="n"/>
      <c r="T22" s="8" t="n"/>
      <c r="U22" s="8" t="n"/>
      <c r="V22" s="8" t="n"/>
      <c r="W22" s="8" t="n"/>
      <c r="X22" s="8" t="n"/>
      <c r="Y22" s="8" t="n"/>
      <c r="Z22" s="8" t="n"/>
      <c r="AA22" s="8" t="n"/>
      <c r="AB22" s="8" t="n"/>
      <c r="AC22" s="8" t="n"/>
      <c r="AD22" s="8" t="n"/>
      <c r="AE22" s="8" t="n"/>
      <c r="AF22" s="8" t="n"/>
      <c r="AG22" s="8" t="n"/>
    </row>
    <row r="23">
      <c r="A23" s="8" t="n">
        <v>18</v>
      </c>
      <c r="B23" s="8" t="n"/>
      <c r="C23" s="8" t="n"/>
      <c r="D23" s="8" t="n"/>
      <c r="E23" s="8" t="n"/>
      <c r="F23" s="9">
        <f>IF(B23="","",IF(C23="",WORKDAY.INTL($C$3-1,1,VLOOKUP($F$3,Settings!$A$2:$B$5,2,FALSE),Holidays!$A$2:$A$200),WORKDAY.INTL(INDEX($G$6:$G$45,C23),1+N(D23),VLOOKUP($F$3,Settings!$A$2:$B$5,2,FALSE),Holidays!$A$2:$A$200)))</f>
        <v/>
      </c>
      <c r="G23" s="9">
        <f>IF(OR(B23="",E23=""),"",WORKDAY.INTL(F23,E23-1,VLOOKUP($F$3,Settings!$A$2:$B$5,2,FALSE),Holidays!$A$2:$A$200))</f>
        <v/>
      </c>
      <c r="H23" s="8" t="n"/>
      <c r="I23" s="8" t="n"/>
      <c r="J23" s="8" t="n"/>
      <c r="K23" s="8" t="n"/>
      <c r="L23" s="8" t="n"/>
      <c r="M23" s="8" t="n"/>
      <c r="N23" s="8" t="n"/>
      <c r="O23" s="8" t="n"/>
      <c r="P23" s="8" t="n"/>
      <c r="Q23" s="8" t="n"/>
      <c r="R23" s="8" t="n"/>
      <c r="S23" s="8" t="n"/>
      <c r="T23" s="8" t="n"/>
      <c r="U23" s="8" t="n"/>
      <c r="V23" s="8" t="n"/>
      <c r="W23" s="8" t="n"/>
      <c r="X23" s="8" t="n"/>
      <c r="Y23" s="8" t="n"/>
      <c r="Z23" s="8" t="n"/>
      <c r="AA23" s="8" t="n"/>
      <c r="AB23" s="8" t="n"/>
      <c r="AC23" s="8" t="n"/>
      <c r="AD23" s="8" t="n"/>
      <c r="AE23" s="8" t="n"/>
      <c r="AF23" s="8" t="n"/>
      <c r="AG23" s="8" t="n"/>
    </row>
    <row r="24">
      <c r="A24" s="8" t="n">
        <v>19</v>
      </c>
      <c r="B24" s="8" t="n"/>
      <c r="C24" s="8" t="n"/>
      <c r="D24" s="8" t="n"/>
      <c r="E24" s="8" t="n"/>
      <c r="F24" s="9">
        <f>IF(B24="","",IF(C24="",WORKDAY.INTL($C$3-1,1,VLOOKUP($F$3,Settings!$A$2:$B$5,2,FALSE),Holidays!$A$2:$A$200),WORKDAY.INTL(INDEX($G$6:$G$45,C24),1+N(D24),VLOOKUP($F$3,Settings!$A$2:$B$5,2,FALSE),Holidays!$A$2:$A$200)))</f>
        <v/>
      </c>
      <c r="G24" s="9">
        <f>IF(OR(B24="",E24=""),"",WORKDAY.INTL(F24,E24-1,VLOOKUP($F$3,Settings!$A$2:$B$5,2,FALSE),Holidays!$A$2:$A$200))</f>
        <v/>
      </c>
      <c r="H24" s="8" t="n"/>
      <c r="I24" s="8" t="n"/>
      <c r="J24" s="8" t="n"/>
      <c r="K24" s="8" t="n"/>
      <c r="L24" s="8" t="n"/>
      <c r="M24" s="8" t="n"/>
      <c r="N24" s="8" t="n"/>
      <c r="O24" s="8" t="n"/>
      <c r="P24" s="8" t="n"/>
      <c r="Q24" s="8" t="n"/>
      <c r="R24" s="8" t="n"/>
      <c r="S24" s="8" t="n"/>
      <c r="T24" s="8" t="n"/>
      <c r="U24" s="8" t="n"/>
      <c r="V24" s="8" t="n"/>
      <c r="W24" s="8" t="n"/>
      <c r="X24" s="8" t="n"/>
      <c r="Y24" s="8" t="n"/>
      <c r="Z24" s="8" t="n"/>
      <c r="AA24" s="8" t="n"/>
      <c r="AB24" s="8" t="n"/>
      <c r="AC24" s="8" t="n"/>
      <c r="AD24" s="8" t="n"/>
      <c r="AE24" s="8" t="n"/>
      <c r="AF24" s="8" t="n"/>
      <c r="AG24" s="8" t="n"/>
    </row>
    <row r="25">
      <c r="A25" s="8" t="n">
        <v>20</v>
      </c>
      <c r="B25" s="8" t="n"/>
      <c r="C25" s="8" t="n"/>
      <c r="D25" s="8" t="n"/>
      <c r="E25" s="8" t="n"/>
      <c r="F25" s="9">
        <f>IF(B25="","",IF(C25="",WORKDAY.INTL($C$3-1,1,VLOOKUP($F$3,Settings!$A$2:$B$5,2,FALSE),Holidays!$A$2:$A$200),WORKDAY.INTL(INDEX($G$6:$G$45,C25),1+N(D25),VLOOKUP($F$3,Settings!$A$2:$B$5,2,FALSE),Holidays!$A$2:$A$200)))</f>
        <v/>
      </c>
      <c r="G25" s="9">
        <f>IF(OR(B25="",E25=""),"",WORKDAY.INTL(F25,E25-1,VLOOKUP($F$3,Settings!$A$2:$B$5,2,FALSE),Holidays!$A$2:$A$200))</f>
        <v/>
      </c>
      <c r="H25" s="8" t="n"/>
      <c r="I25" s="8" t="n"/>
      <c r="J25" s="8" t="n"/>
      <c r="K25" s="8" t="n"/>
      <c r="L25" s="8" t="n"/>
      <c r="M25" s="8" t="n"/>
      <c r="N25" s="8" t="n"/>
      <c r="O25" s="8" t="n"/>
      <c r="P25" s="8" t="n"/>
      <c r="Q25" s="8" t="n"/>
      <c r="R25" s="8" t="n"/>
      <c r="S25" s="8" t="n"/>
      <c r="T25" s="8" t="n"/>
      <c r="U25" s="8" t="n"/>
      <c r="V25" s="8" t="n"/>
      <c r="W25" s="8" t="n"/>
      <c r="X25" s="8" t="n"/>
      <c r="Y25" s="8" t="n"/>
      <c r="Z25" s="8" t="n"/>
      <c r="AA25" s="8" t="n"/>
      <c r="AB25" s="8" t="n"/>
      <c r="AC25" s="8" t="n"/>
      <c r="AD25" s="8" t="n"/>
      <c r="AE25" s="8" t="n"/>
      <c r="AF25" s="8" t="n"/>
      <c r="AG25" s="8" t="n"/>
    </row>
    <row r="26">
      <c r="A26" s="8" t="n">
        <v>21</v>
      </c>
      <c r="B26" s="8" t="n"/>
      <c r="C26" s="8" t="n"/>
      <c r="D26" s="8" t="n"/>
      <c r="E26" s="8" t="n"/>
      <c r="F26" s="9">
        <f>IF(B26="","",IF(C26="",WORKDAY.INTL($C$3-1,1,VLOOKUP($F$3,Settings!$A$2:$B$5,2,FALSE),Holidays!$A$2:$A$200),WORKDAY.INTL(INDEX($G$6:$G$45,C26),1+N(D26),VLOOKUP($F$3,Settings!$A$2:$B$5,2,FALSE),Holidays!$A$2:$A$200)))</f>
        <v/>
      </c>
      <c r="G26" s="9">
        <f>IF(OR(B26="",E26=""),"",WORKDAY.INTL(F26,E26-1,VLOOKUP($F$3,Settings!$A$2:$B$5,2,FALSE),Holidays!$A$2:$A$200))</f>
        <v/>
      </c>
      <c r="H26" s="8" t="n"/>
      <c r="I26" s="8" t="n"/>
      <c r="J26" s="8" t="n"/>
      <c r="K26" s="8" t="n"/>
      <c r="L26" s="8" t="n"/>
      <c r="M26" s="8" t="n"/>
      <c r="N26" s="8" t="n"/>
      <c r="O26" s="8" t="n"/>
      <c r="P26" s="8" t="n"/>
      <c r="Q26" s="8" t="n"/>
      <c r="R26" s="8" t="n"/>
      <c r="S26" s="8" t="n"/>
      <c r="T26" s="8" t="n"/>
      <c r="U26" s="8" t="n"/>
      <c r="V26" s="8" t="n"/>
      <c r="W26" s="8" t="n"/>
      <c r="X26" s="8" t="n"/>
      <c r="Y26" s="8" t="n"/>
      <c r="Z26" s="8" t="n"/>
      <c r="AA26" s="8" t="n"/>
      <c r="AB26" s="8" t="n"/>
      <c r="AC26" s="8" t="n"/>
      <c r="AD26" s="8" t="n"/>
      <c r="AE26" s="8" t="n"/>
      <c r="AF26" s="8" t="n"/>
      <c r="AG26" s="8" t="n"/>
    </row>
    <row r="27">
      <c r="A27" s="8" t="n">
        <v>22</v>
      </c>
      <c r="B27" s="8" t="n"/>
      <c r="C27" s="8" t="n"/>
      <c r="D27" s="8" t="n"/>
      <c r="E27" s="8" t="n"/>
      <c r="F27" s="9">
        <f>IF(B27="","",IF(C27="",WORKDAY.INTL($C$3-1,1,VLOOKUP($F$3,Settings!$A$2:$B$5,2,FALSE),Holidays!$A$2:$A$200),WORKDAY.INTL(INDEX($G$6:$G$45,C27),1+N(D27),VLOOKUP($F$3,Settings!$A$2:$B$5,2,FALSE),Holidays!$A$2:$A$200)))</f>
        <v/>
      </c>
      <c r="G27" s="9">
        <f>IF(OR(B27="",E27=""),"",WORKDAY.INTL(F27,E27-1,VLOOKUP($F$3,Settings!$A$2:$B$5,2,FALSE),Holidays!$A$2:$A$200))</f>
        <v/>
      </c>
      <c r="H27" s="8" t="n"/>
      <c r="I27" s="8" t="n"/>
      <c r="J27" s="8" t="n"/>
      <c r="K27" s="8" t="n"/>
      <c r="L27" s="8" t="n"/>
      <c r="M27" s="8" t="n"/>
      <c r="N27" s="8" t="n"/>
      <c r="O27" s="8" t="n"/>
      <c r="P27" s="8" t="n"/>
      <c r="Q27" s="8" t="n"/>
      <c r="R27" s="8" t="n"/>
      <c r="S27" s="8" t="n"/>
      <c r="T27" s="8" t="n"/>
      <c r="U27" s="8" t="n"/>
      <c r="V27" s="8" t="n"/>
      <c r="W27" s="8" t="n"/>
      <c r="X27" s="8" t="n"/>
      <c r="Y27" s="8" t="n"/>
      <c r="Z27" s="8" t="n"/>
      <c r="AA27" s="8" t="n"/>
      <c r="AB27" s="8" t="n"/>
      <c r="AC27" s="8" t="n"/>
      <c r="AD27" s="8" t="n"/>
      <c r="AE27" s="8" t="n"/>
      <c r="AF27" s="8" t="n"/>
      <c r="AG27" s="8" t="n"/>
    </row>
    <row r="28">
      <c r="A28" s="8" t="n">
        <v>23</v>
      </c>
      <c r="B28" s="8" t="n"/>
      <c r="C28" s="8" t="n"/>
      <c r="D28" s="8" t="n"/>
      <c r="E28" s="8" t="n"/>
      <c r="F28" s="9">
        <f>IF(B28="","",IF(C28="",WORKDAY.INTL($C$3-1,1,VLOOKUP($F$3,Settings!$A$2:$B$5,2,FALSE),Holidays!$A$2:$A$200),WORKDAY.INTL(INDEX($G$6:$G$45,C28),1+N(D28),VLOOKUP($F$3,Settings!$A$2:$B$5,2,FALSE),Holidays!$A$2:$A$200)))</f>
        <v/>
      </c>
      <c r="G28" s="9">
        <f>IF(OR(B28="",E28=""),"",WORKDAY.INTL(F28,E28-1,VLOOKUP($F$3,Settings!$A$2:$B$5,2,FALSE),Holidays!$A$2:$A$200))</f>
        <v/>
      </c>
      <c r="H28" s="8" t="n"/>
      <c r="I28" s="8" t="n"/>
      <c r="J28" s="8" t="n"/>
      <c r="K28" s="8" t="n"/>
      <c r="L28" s="8" t="n"/>
      <c r="M28" s="8" t="n"/>
      <c r="N28" s="8" t="n"/>
      <c r="O28" s="8" t="n"/>
      <c r="P28" s="8" t="n"/>
      <c r="Q28" s="8" t="n"/>
      <c r="R28" s="8" t="n"/>
      <c r="S28" s="8" t="n"/>
      <c r="T28" s="8" t="n"/>
      <c r="U28" s="8" t="n"/>
      <c r="V28" s="8" t="n"/>
      <c r="W28" s="8" t="n"/>
      <c r="X28" s="8" t="n"/>
      <c r="Y28" s="8" t="n"/>
      <c r="Z28" s="8" t="n"/>
      <c r="AA28" s="8" t="n"/>
      <c r="AB28" s="8" t="n"/>
      <c r="AC28" s="8" t="n"/>
      <c r="AD28" s="8" t="n"/>
      <c r="AE28" s="8" t="n"/>
      <c r="AF28" s="8" t="n"/>
      <c r="AG28" s="8" t="n"/>
    </row>
    <row r="29">
      <c r="A29" s="8" t="n">
        <v>24</v>
      </c>
      <c r="B29" s="8" t="n"/>
      <c r="C29" s="8" t="n"/>
      <c r="D29" s="8" t="n"/>
      <c r="E29" s="8" t="n"/>
      <c r="F29" s="9">
        <f>IF(B29="","",IF(C29="",WORKDAY.INTL($C$3-1,1,VLOOKUP($F$3,Settings!$A$2:$B$5,2,FALSE),Holidays!$A$2:$A$200),WORKDAY.INTL(INDEX($G$6:$G$45,C29),1+N(D29),VLOOKUP($F$3,Settings!$A$2:$B$5,2,FALSE),Holidays!$A$2:$A$200)))</f>
        <v/>
      </c>
      <c r="G29" s="9">
        <f>IF(OR(B29="",E29=""),"",WORKDAY.INTL(F29,E29-1,VLOOKUP($F$3,Settings!$A$2:$B$5,2,FALSE),Holidays!$A$2:$A$200))</f>
        <v/>
      </c>
      <c r="H29" s="8" t="n"/>
      <c r="I29" s="8" t="n"/>
      <c r="J29" s="8" t="n"/>
      <c r="K29" s="8" t="n"/>
      <c r="L29" s="8" t="n"/>
      <c r="M29" s="8" t="n"/>
      <c r="N29" s="8" t="n"/>
      <c r="O29" s="8" t="n"/>
      <c r="P29" s="8" t="n"/>
      <c r="Q29" s="8" t="n"/>
      <c r="R29" s="8" t="n"/>
      <c r="S29" s="8" t="n"/>
      <c r="T29" s="8" t="n"/>
      <c r="U29" s="8" t="n"/>
      <c r="V29" s="8" t="n"/>
      <c r="W29" s="8" t="n"/>
      <c r="X29" s="8" t="n"/>
      <c r="Y29" s="8" t="n"/>
      <c r="Z29" s="8" t="n"/>
      <c r="AA29" s="8" t="n"/>
      <c r="AB29" s="8" t="n"/>
      <c r="AC29" s="8" t="n"/>
      <c r="AD29" s="8" t="n"/>
      <c r="AE29" s="8" t="n"/>
      <c r="AF29" s="8" t="n"/>
      <c r="AG29" s="8" t="n"/>
    </row>
    <row r="30">
      <c r="A30" s="8" t="n">
        <v>25</v>
      </c>
      <c r="B30" s="8" t="n"/>
      <c r="C30" s="8" t="n"/>
      <c r="D30" s="8" t="n"/>
      <c r="E30" s="8" t="n"/>
      <c r="F30" s="9">
        <f>IF(B30="","",IF(C30="",WORKDAY.INTL($C$3-1,1,VLOOKUP($F$3,Settings!$A$2:$B$5,2,FALSE),Holidays!$A$2:$A$200),WORKDAY.INTL(INDEX($G$6:$G$45,C30),1+N(D30),VLOOKUP($F$3,Settings!$A$2:$B$5,2,FALSE),Holidays!$A$2:$A$200)))</f>
        <v/>
      </c>
      <c r="G30" s="9">
        <f>IF(OR(B30="",E30=""),"",WORKDAY.INTL(F30,E30-1,VLOOKUP($F$3,Settings!$A$2:$B$5,2,FALSE),Holidays!$A$2:$A$200))</f>
        <v/>
      </c>
      <c r="H30" s="8" t="n"/>
      <c r="I30" s="8" t="n"/>
      <c r="J30" s="8" t="n"/>
      <c r="K30" s="8" t="n"/>
      <c r="L30" s="8" t="n"/>
      <c r="M30" s="8" t="n"/>
      <c r="N30" s="8" t="n"/>
      <c r="O30" s="8" t="n"/>
      <c r="P30" s="8" t="n"/>
      <c r="Q30" s="8" t="n"/>
      <c r="R30" s="8" t="n"/>
      <c r="S30" s="8" t="n"/>
      <c r="T30" s="8" t="n"/>
      <c r="U30" s="8" t="n"/>
      <c r="V30" s="8" t="n"/>
      <c r="W30" s="8" t="n"/>
      <c r="X30" s="8" t="n"/>
      <c r="Y30" s="8" t="n"/>
      <c r="Z30" s="8" t="n"/>
      <c r="AA30" s="8" t="n"/>
      <c r="AB30" s="8" t="n"/>
      <c r="AC30" s="8" t="n"/>
      <c r="AD30" s="8" t="n"/>
      <c r="AE30" s="8" t="n"/>
      <c r="AF30" s="8" t="n"/>
      <c r="AG30" s="8" t="n"/>
    </row>
    <row r="31">
      <c r="A31" s="8" t="n">
        <v>26</v>
      </c>
      <c r="B31" s="8" t="n"/>
      <c r="C31" s="8" t="n"/>
      <c r="D31" s="8" t="n"/>
      <c r="E31" s="8" t="n"/>
      <c r="F31" s="9">
        <f>IF(B31="","",IF(C31="",WORKDAY.INTL($C$3-1,1,VLOOKUP($F$3,Settings!$A$2:$B$5,2,FALSE),Holidays!$A$2:$A$200),WORKDAY.INTL(INDEX($G$6:$G$45,C31),1+N(D31),VLOOKUP($F$3,Settings!$A$2:$B$5,2,FALSE),Holidays!$A$2:$A$200)))</f>
        <v/>
      </c>
      <c r="G31" s="9">
        <f>IF(OR(B31="",E31=""),"",WORKDAY.INTL(F31,E31-1,VLOOKUP($F$3,Settings!$A$2:$B$5,2,FALSE),Holidays!$A$2:$A$200))</f>
        <v/>
      </c>
      <c r="H31" s="8" t="n"/>
      <c r="I31" s="8" t="n"/>
      <c r="J31" s="8" t="n"/>
      <c r="K31" s="8" t="n"/>
      <c r="L31" s="8" t="n"/>
      <c r="M31" s="8" t="n"/>
      <c r="N31" s="8" t="n"/>
      <c r="O31" s="8" t="n"/>
      <c r="P31" s="8" t="n"/>
      <c r="Q31" s="8" t="n"/>
      <c r="R31" s="8" t="n"/>
      <c r="S31" s="8" t="n"/>
      <c r="T31" s="8" t="n"/>
      <c r="U31" s="8" t="n"/>
      <c r="V31" s="8" t="n"/>
      <c r="W31" s="8" t="n"/>
      <c r="X31" s="8" t="n"/>
      <c r="Y31" s="8" t="n"/>
      <c r="Z31" s="8" t="n"/>
      <c r="AA31" s="8" t="n"/>
      <c r="AB31" s="8" t="n"/>
      <c r="AC31" s="8" t="n"/>
      <c r="AD31" s="8" t="n"/>
      <c r="AE31" s="8" t="n"/>
      <c r="AF31" s="8" t="n"/>
      <c r="AG31" s="8" t="n"/>
    </row>
    <row r="32">
      <c r="A32" s="8" t="n">
        <v>27</v>
      </c>
      <c r="B32" s="8" t="n"/>
      <c r="C32" s="8" t="n"/>
      <c r="D32" s="8" t="n"/>
      <c r="E32" s="8" t="n"/>
      <c r="F32" s="9">
        <f>IF(B32="","",IF(C32="",WORKDAY.INTL($C$3-1,1,VLOOKUP($F$3,Settings!$A$2:$B$5,2,FALSE),Holidays!$A$2:$A$200),WORKDAY.INTL(INDEX($G$6:$G$45,C32),1+N(D32),VLOOKUP($F$3,Settings!$A$2:$B$5,2,FALSE),Holidays!$A$2:$A$200)))</f>
        <v/>
      </c>
      <c r="G32" s="9">
        <f>IF(OR(B32="",E32=""),"",WORKDAY.INTL(F32,E32-1,VLOOKUP($F$3,Settings!$A$2:$B$5,2,FALSE),Holidays!$A$2:$A$200))</f>
        <v/>
      </c>
      <c r="H32" s="8" t="n"/>
      <c r="I32" s="8" t="n"/>
      <c r="J32" s="8" t="n"/>
      <c r="K32" s="8" t="n"/>
      <c r="L32" s="8" t="n"/>
      <c r="M32" s="8" t="n"/>
      <c r="N32" s="8" t="n"/>
      <c r="O32" s="8" t="n"/>
      <c r="P32" s="8" t="n"/>
      <c r="Q32" s="8" t="n"/>
      <c r="R32" s="8" t="n"/>
      <c r="S32" s="8" t="n"/>
      <c r="T32" s="8" t="n"/>
      <c r="U32" s="8" t="n"/>
      <c r="V32" s="8" t="n"/>
      <c r="W32" s="8" t="n"/>
      <c r="X32" s="8" t="n"/>
      <c r="Y32" s="8" t="n"/>
      <c r="Z32" s="8" t="n"/>
      <c r="AA32" s="8" t="n"/>
      <c r="AB32" s="8" t="n"/>
      <c r="AC32" s="8" t="n"/>
      <c r="AD32" s="8" t="n"/>
      <c r="AE32" s="8" t="n"/>
      <c r="AF32" s="8" t="n"/>
      <c r="AG32" s="8" t="n"/>
    </row>
    <row r="33">
      <c r="A33" s="8" t="n">
        <v>28</v>
      </c>
      <c r="B33" s="8" t="n"/>
      <c r="C33" s="8" t="n"/>
      <c r="D33" s="8" t="n"/>
      <c r="E33" s="8" t="n"/>
      <c r="F33" s="9">
        <f>IF(B33="","",IF(C33="",WORKDAY.INTL($C$3-1,1,VLOOKUP($F$3,Settings!$A$2:$B$5,2,FALSE),Holidays!$A$2:$A$200),WORKDAY.INTL(INDEX($G$6:$G$45,C33),1+N(D33),VLOOKUP($F$3,Settings!$A$2:$B$5,2,FALSE),Holidays!$A$2:$A$200)))</f>
        <v/>
      </c>
      <c r="G33" s="9">
        <f>IF(OR(B33="",E33=""),"",WORKDAY.INTL(F33,E33-1,VLOOKUP($F$3,Settings!$A$2:$B$5,2,FALSE),Holidays!$A$2:$A$200))</f>
        <v/>
      </c>
      <c r="H33" s="8" t="n"/>
      <c r="I33" s="8" t="n"/>
      <c r="J33" s="8" t="n"/>
      <c r="K33" s="8" t="n"/>
      <c r="L33" s="8" t="n"/>
      <c r="M33" s="8" t="n"/>
      <c r="N33" s="8" t="n"/>
      <c r="O33" s="8" t="n"/>
      <c r="P33" s="8" t="n"/>
      <c r="Q33" s="8" t="n"/>
      <c r="R33" s="8" t="n"/>
      <c r="S33" s="8" t="n"/>
      <c r="T33" s="8" t="n"/>
      <c r="U33" s="8" t="n"/>
      <c r="V33" s="8" t="n"/>
      <c r="W33" s="8" t="n"/>
      <c r="X33" s="8" t="n"/>
      <c r="Y33" s="8" t="n"/>
      <c r="Z33" s="8" t="n"/>
      <c r="AA33" s="8" t="n"/>
      <c r="AB33" s="8" t="n"/>
      <c r="AC33" s="8" t="n"/>
      <c r="AD33" s="8" t="n"/>
      <c r="AE33" s="8" t="n"/>
      <c r="AF33" s="8" t="n"/>
      <c r="AG33" s="8" t="n"/>
    </row>
    <row r="34">
      <c r="A34" s="8" t="n">
        <v>29</v>
      </c>
      <c r="B34" s="8" t="n"/>
      <c r="C34" s="8" t="n"/>
      <c r="D34" s="8" t="n"/>
      <c r="E34" s="8" t="n"/>
      <c r="F34" s="9">
        <f>IF(B34="","",IF(C34="",WORKDAY.INTL($C$3-1,1,VLOOKUP($F$3,Settings!$A$2:$B$5,2,FALSE),Holidays!$A$2:$A$200),WORKDAY.INTL(INDEX($G$6:$G$45,C34),1+N(D34),VLOOKUP($F$3,Settings!$A$2:$B$5,2,FALSE),Holidays!$A$2:$A$200)))</f>
        <v/>
      </c>
      <c r="G34" s="9">
        <f>IF(OR(B34="",E34=""),"",WORKDAY.INTL(F34,E34-1,VLOOKUP($F$3,Settings!$A$2:$B$5,2,FALSE),Holidays!$A$2:$A$200))</f>
        <v/>
      </c>
      <c r="H34" s="8" t="n"/>
      <c r="I34" s="8" t="n"/>
      <c r="J34" s="8" t="n"/>
      <c r="K34" s="8" t="n"/>
      <c r="L34" s="8" t="n"/>
      <c r="M34" s="8" t="n"/>
      <c r="N34" s="8" t="n"/>
      <c r="O34" s="8" t="n"/>
      <c r="P34" s="8" t="n"/>
      <c r="Q34" s="8" t="n"/>
      <c r="R34" s="8" t="n"/>
      <c r="S34" s="8" t="n"/>
      <c r="T34" s="8" t="n"/>
      <c r="U34" s="8" t="n"/>
      <c r="V34" s="8" t="n"/>
      <c r="W34" s="8" t="n"/>
      <c r="X34" s="8" t="n"/>
      <c r="Y34" s="8" t="n"/>
      <c r="Z34" s="8" t="n"/>
      <c r="AA34" s="8" t="n"/>
      <c r="AB34" s="8" t="n"/>
      <c r="AC34" s="8" t="n"/>
      <c r="AD34" s="8" t="n"/>
      <c r="AE34" s="8" t="n"/>
      <c r="AF34" s="8" t="n"/>
      <c r="AG34" s="8" t="n"/>
    </row>
    <row r="35">
      <c r="A35" s="8" t="n">
        <v>30</v>
      </c>
      <c r="B35" s="8" t="n"/>
      <c r="C35" s="8" t="n"/>
      <c r="D35" s="8" t="n"/>
      <c r="E35" s="8" t="n"/>
      <c r="F35" s="9">
        <f>IF(B35="","",IF(C35="",WORKDAY.INTL($C$3-1,1,VLOOKUP($F$3,Settings!$A$2:$B$5,2,FALSE),Holidays!$A$2:$A$200),WORKDAY.INTL(INDEX($G$6:$G$45,C35),1+N(D35),VLOOKUP($F$3,Settings!$A$2:$B$5,2,FALSE),Holidays!$A$2:$A$200)))</f>
        <v/>
      </c>
      <c r="G35" s="9">
        <f>IF(OR(B35="",E35=""),"",WORKDAY.INTL(F35,E35-1,VLOOKUP($F$3,Settings!$A$2:$B$5,2,FALSE),Holidays!$A$2:$A$200))</f>
        <v/>
      </c>
      <c r="H35" s="8" t="n"/>
      <c r="I35" s="8" t="n"/>
      <c r="J35" s="8" t="n"/>
      <c r="K35" s="8" t="n"/>
      <c r="L35" s="8" t="n"/>
      <c r="M35" s="8" t="n"/>
      <c r="N35" s="8" t="n"/>
      <c r="O35" s="8" t="n"/>
      <c r="P35" s="8" t="n"/>
      <c r="Q35" s="8" t="n"/>
      <c r="R35" s="8" t="n"/>
      <c r="S35" s="8" t="n"/>
      <c r="T35" s="8" t="n"/>
      <c r="U35" s="8" t="n"/>
      <c r="V35" s="8" t="n"/>
      <c r="W35" s="8" t="n"/>
      <c r="X35" s="8" t="n"/>
      <c r="Y35" s="8" t="n"/>
      <c r="Z35" s="8" t="n"/>
      <c r="AA35" s="8" t="n"/>
      <c r="AB35" s="8" t="n"/>
      <c r="AC35" s="8" t="n"/>
      <c r="AD35" s="8" t="n"/>
      <c r="AE35" s="8" t="n"/>
      <c r="AF35" s="8" t="n"/>
      <c r="AG35" s="8" t="n"/>
    </row>
    <row r="36">
      <c r="A36" s="8" t="n">
        <v>31</v>
      </c>
      <c r="B36" s="8" t="n"/>
      <c r="C36" s="8" t="n"/>
      <c r="D36" s="8" t="n"/>
      <c r="E36" s="8" t="n"/>
      <c r="F36" s="9">
        <f>IF(B36="","",IF(C36="",WORKDAY.INTL($C$3-1,1,VLOOKUP($F$3,Settings!$A$2:$B$5,2,FALSE),Holidays!$A$2:$A$200),WORKDAY.INTL(INDEX($G$6:$G$45,C36),1+N(D36),VLOOKUP($F$3,Settings!$A$2:$B$5,2,FALSE),Holidays!$A$2:$A$200)))</f>
        <v/>
      </c>
      <c r="G36" s="9">
        <f>IF(OR(B36="",E36=""),"",WORKDAY.INTL(F36,E36-1,VLOOKUP($F$3,Settings!$A$2:$B$5,2,FALSE),Holidays!$A$2:$A$200))</f>
        <v/>
      </c>
      <c r="H36" s="8" t="n"/>
      <c r="I36" s="8" t="n"/>
      <c r="J36" s="8" t="n"/>
      <c r="K36" s="8" t="n"/>
      <c r="L36" s="8" t="n"/>
      <c r="M36" s="8" t="n"/>
      <c r="N36" s="8" t="n"/>
      <c r="O36" s="8" t="n"/>
      <c r="P36" s="8" t="n"/>
      <c r="Q36" s="8" t="n"/>
      <c r="R36" s="8" t="n"/>
      <c r="S36" s="8" t="n"/>
      <c r="T36" s="8" t="n"/>
      <c r="U36" s="8" t="n"/>
      <c r="V36" s="8" t="n"/>
      <c r="W36" s="8" t="n"/>
      <c r="X36" s="8" t="n"/>
      <c r="Y36" s="8" t="n"/>
      <c r="Z36" s="8" t="n"/>
      <c r="AA36" s="8" t="n"/>
      <c r="AB36" s="8" t="n"/>
      <c r="AC36" s="8" t="n"/>
      <c r="AD36" s="8" t="n"/>
      <c r="AE36" s="8" t="n"/>
      <c r="AF36" s="8" t="n"/>
      <c r="AG36" s="8" t="n"/>
    </row>
    <row r="37">
      <c r="A37" s="8" t="n">
        <v>32</v>
      </c>
      <c r="B37" s="8" t="n"/>
      <c r="C37" s="8" t="n"/>
      <c r="D37" s="8" t="n"/>
      <c r="E37" s="8" t="n"/>
      <c r="F37" s="9">
        <f>IF(B37="","",IF(C37="",WORKDAY.INTL($C$3-1,1,VLOOKUP($F$3,Settings!$A$2:$B$5,2,FALSE),Holidays!$A$2:$A$200),WORKDAY.INTL(INDEX($G$6:$G$45,C37),1+N(D37),VLOOKUP($F$3,Settings!$A$2:$B$5,2,FALSE),Holidays!$A$2:$A$200)))</f>
        <v/>
      </c>
      <c r="G37" s="9">
        <f>IF(OR(B37="",E37=""),"",WORKDAY.INTL(F37,E37-1,VLOOKUP($F$3,Settings!$A$2:$B$5,2,FALSE),Holidays!$A$2:$A$200))</f>
        <v/>
      </c>
      <c r="H37" s="8" t="n"/>
      <c r="I37" s="8" t="n"/>
      <c r="J37" s="8" t="n"/>
      <c r="K37" s="8" t="n"/>
      <c r="L37" s="8" t="n"/>
      <c r="M37" s="8" t="n"/>
      <c r="N37" s="8" t="n"/>
      <c r="O37" s="8" t="n"/>
      <c r="P37" s="8" t="n"/>
      <c r="Q37" s="8" t="n"/>
      <c r="R37" s="8" t="n"/>
      <c r="S37" s="8" t="n"/>
      <c r="T37" s="8" t="n"/>
      <c r="U37" s="8" t="n"/>
      <c r="V37" s="8" t="n"/>
      <c r="W37" s="8" t="n"/>
      <c r="X37" s="8" t="n"/>
      <c r="Y37" s="8" t="n"/>
      <c r="Z37" s="8" t="n"/>
      <c r="AA37" s="8" t="n"/>
      <c r="AB37" s="8" t="n"/>
      <c r="AC37" s="8" t="n"/>
      <c r="AD37" s="8" t="n"/>
      <c r="AE37" s="8" t="n"/>
      <c r="AF37" s="8" t="n"/>
      <c r="AG37" s="8" t="n"/>
    </row>
    <row r="38">
      <c r="A38" s="8" t="n">
        <v>33</v>
      </c>
      <c r="B38" s="8" t="n"/>
      <c r="C38" s="8" t="n"/>
      <c r="D38" s="8" t="n"/>
      <c r="E38" s="8" t="n"/>
      <c r="F38" s="9">
        <f>IF(B38="","",IF(C38="",WORKDAY.INTL($C$3-1,1,VLOOKUP($F$3,Settings!$A$2:$B$5,2,FALSE),Holidays!$A$2:$A$200),WORKDAY.INTL(INDEX($G$6:$G$45,C38),1+N(D38),VLOOKUP($F$3,Settings!$A$2:$B$5,2,FALSE),Holidays!$A$2:$A$200)))</f>
        <v/>
      </c>
      <c r="G38" s="9">
        <f>IF(OR(B38="",E38=""),"",WORKDAY.INTL(F38,E38-1,VLOOKUP($F$3,Settings!$A$2:$B$5,2,FALSE),Holidays!$A$2:$A$200))</f>
        <v/>
      </c>
      <c r="H38" s="8" t="n"/>
      <c r="I38" s="8" t="n"/>
      <c r="J38" s="8" t="n"/>
      <c r="K38" s="8" t="n"/>
      <c r="L38" s="8" t="n"/>
      <c r="M38" s="8" t="n"/>
      <c r="N38" s="8" t="n"/>
      <c r="O38" s="8" t="n"/>
      <c r="P38" s="8" t="n"/>
      <c r="Q38" s="8" t="n"/>
      <c r="R38" s="8" t="n"/>
      <c r="S38" s="8" t="n"/>
      <c r="T38" s="8" t="n"/>
      <c r="U38" s="8" t="n"/>
      <c r="V38" s="8" t="n"/>
      <c r="W38" s="8" t="n"/>
      <c r="X38" s="8" t="n"/>
      <c r="Y38" s="8" t="n"/>
      <c r="Z38" s="8" t="n"/>
      <c r="AA38" s="8" t="n"/>
      <c r="AB38" s="8" t="n"/>
      <c r="AC38" s="8" t="n"/>
      <c r="AD38" s="8" t="n"/>
      <c r="AE38" s="8" t="n"/>
      <c r="AF38" s="8" t="n"/>
      <c r="AG38" s="8" t="n"/>
    </row>
    <row r="39">
      <c r="A39" s="8" t="n">
        <v>34</v>
      </c>
      <c r="B39" s="8" t="n"/>
      <c r="C39" s="8" t="n"/>
      <c r="D39" s="8" t="n"/>
      <c r="E39" s="8" t="n"/>
      <c r="F39" s="9">
        <f>IF(B39="","",IF(C39="",WORKDAY.INTL($C$3-1,1,VLOOKUP($F$3,Settings!$A$2:$B$5,2,FALSE),Holidays!$A$2:$A$200),WORKDAY.INTL(INDEX($G$6:$G$45,C39),1+N(D39),VLOOKUP($F$3,Settings!$A$2:$B$5,2,FALSE),Holidays!$A$2:$A$200)))</f>
        <v/>
      </c>
      <c r="G39" s="9">
        <f>IF(OR(B39="",E39=""),"",WORKDAY.INTL(F39,E39-1,VLOOKUP($F$3,Settings!$A$2:$B$5,2,FALSE),Holidays!$A$2:$A$200))</f>
        <v/>
      </c>
      <c r="H39" s="8" t="n"/>
      <c r="I39" s="8" t="n"/>
      <c r="J39" s="8" t="n"/>
      <c r="K39" s="8" t="n"/>
      <c r="L39" s="8" t="n"/>
      <c r="M39" s="8" t="n"/>
      <c r="N39" s="8" t="n"/>
      <c r="O39" s="8" t="n"/>
      <c r="P39" s="8" t="n"/>
      <c r="Q39" s="8" t="n"/>
      <c r="R39" s="8" t="n"/>
      <c r="S39" s="8" t="n"/>
      <c r="T39" s="8" t="n"/>
      <c r="U39" s="8" t="n"/>
      <c r="V39" s="8" t="n"/>
      <c r="W39" s="8" t="n"/>
      <c r="X39" s="8" t="n"/>
      <c r="Y39" s="8" t="n"/>
      <c r="Z39" s="8" t="n"/>
      <c r="AA39" s="8" t="n"/>
      <c r="AB39" s="8" t="n"/>
      <c r="AC39" s="8" t="n"/>
      <c r="AD39" s="8" t="n"/>
      <c r="AE39" s="8" t="n"/>
      <c r="AF39" s="8" t="n"/>
      <c r="AG39" s="8" t="n"/>
    </row>
    <row r="40">
      <c r="A40" s="8" t="n">
        <v>35</v>
      </c>
      <c r="B40" s="8" t="n"/>
      <c r="C40" s="8" t="n"/>
      <c r="D40" s="8" t="n"/>
      <c r="E40" s="8" t="n"/>
      <c r="F40" s="9">
        <f>IF(B40="","",IF(C40="",WORKDAY.INTL($C$3-1,1,VLOOKUP($F$3,Settings!$A$2:$B$5,2,FALSE),Holidays!$A$2:$A$200),WORKDAY.INTL(INDEX($G$6:$G$45,C40),1+N(D40),VLOOKUP($F$3,Settings!$A$2:$B$5,2,FALSE),Holidays!$A$2:$A$200)))</f>
        <v/>
      </c>
      <c r="G40" s="9">
        <f>IF(OR(B40="",E40=""),"",WORKDAY.INTL(F40,E40-1,VLOOKUP($F$3,Settings!$A$2:$B$5,2,FALSE),Holidays!$A$2:$A$200))</f>
        <v/>
      </c>
      <c r="H40" s="8" t="n"/>
      <c r="I40" s="8" t="n"/>
      <c r="J40" s="8" t="n"/>
      <c r="K40" s="8" t="n"/>
      <c r="L40" s="8" t="n"/>
      <c r="M40" s="8" t="n"/>
      <c r="N40" s="8" t="n"/>
      <c r="O40" s="8" t="n"/>
      <c r="P40" s="8" t="n"/>
      <c r="Q40" s="8" t="n"/>
      <c r="R40" s="8" t="n"/>
      <c r="S40" s="8" t="n"/>
      <c r="T40" s="8" t="n"/>
      <c r="U40" s="8" t="n"/>
      <c r="V40" s="8" t="n"/>
      <c r="W40" s="8" t="n"/>
      <c r="X40" s="8" t="n"/>
      <c r="Y40" s="8" t="n"/>
      <c r="Z40" s="8" t="n"/>
      <c r="AA40" s="8" t="n"/>
      <c r="AB40" s="8" t="n"/>
      <c r="AC40" s="8" t="n"/>
      <c r="AD40" s="8" t="n"/>
      <c r="AE40" s="8" t="n"/>
      <c r="AF40" s="8" t="n"/>
      <c r="AG40" s="8" t="n"/>
    </row>
    <row r="41">
      <c r="A41" s="8" t="n">
        <v>36</v>
      </c>
      <c r="B41" s="8" t="n"/>
      <c r="C41" s="8" t="n"/>
      <c r="D41" s="8" t="n"/>
      <c r="E41" s="8" t="n"/>
      <c r="F41" s="9">
        <f>IF(B41="","",IF(C41="",WORKDAY.INTL($C$3-1,1,VLOOKUP($F$3,Settings!$A$2:$B$5,2,FALSE),Holidays!$A$2:$A$200),WORKDAY.INTL(INDEX($G$6:$G$45,C41),1+N(D41),VLOOKUP($F$3,Settings!$A$2:$B$5,2,FALSE),Holidays!$A$2:$A$200)))</f>
        <v/>
      </c>
      <c r="G41" s="9">
        <f>IF(OR(B41="",E41=""),"",WORKDAY.INTL(F41,E41-1,VLOOKUP($F$3,Settings!$A$2:$B$5,2,FALSE),Holidays!$A$2:$A$200))</f>
        <v/>
      </c>
      <c r="H41" s="8" t="n"/>
      <c r="I41" s="8" t="n"/>
      <c r="J41" s="8" t="n"/>
      <c r="K41" s="8" t="n"/>
      <c r="L41" s="8" t="n"/>
      <c r="M41" s="8" t="n"/>
      <c r="N41" s="8" t="n"/>
      <c r="O41" s="8" t="n"/>
      <c r="P41" s="8" t="n"/>
      <c r="Q41" s="8" t="n"/>
      <c r="R41" s="8" t="n"/>
      <c r="S41" s="8" t="n"/>
      <c r="T41" s="8" t="n"/>
      <c r="U41" s="8" t="n"/>
      <c r="V41" s="8" t="n"/>
      <c r="W41" s="8" t="n"/>
      <c r="X41" s="8" t="n"/>
      <c r="Y41" s="8" t="n"/>
      <c r="Z41" s="8" t="n"/>
      <c r="AA41" s="8" t="n"/>
      <c r="AB41" s="8" t="n"/>
      <c r="AC41" s="8" t="n"/>
      <c r="AD41" s="8" t="n"/>
      <c r="AE41" s="8" t="n"/>
      <c r="AF41" s="8" t="n"/>
      <c r="AG41" s="8" t="n"/>
    </row>
    <row r="42">
      <c r="A42" s="8" t="n">
        <v>37</v>
      </c>
      <c r="B42" s="8" t="n"/>
      <c r="C42" s="8" t="n"/>
      <c r="D42" s="8" t="n"/>
      <c r="E42" s="8" t="n"/>
      <c r="F42" s="9">
        <f>IF(B42="","",IF(C42="",WORKDAY.INTL($C$3-1,1,VLOOKUP($F$3,Settings!$A$2:$B$5,2,FALSE),Holidays!$A$2:$A$200),WORKDAY.INTL(INDEX($G$6:$G$45,C42),1+N(D42),VLOOKUP($F$3,Settings!$A$2:$B$5,2,FALSE),Holidays!$A$2:$A$200)))</f>
        <v/>
      </c>
      <c r="G42" s="9">
        <f>IF(OR(B42="",E42=""),"",WORKDAY.INTL(F42,E42-1,VLOOKUP($F$3,Settings!$A$2:$B$5,2,FALSE),Holidays!$A$2:$A$200))</f>
        <v/>
      </c>
      <c r="H42" s="8" t="n"/>
      <c r="I42" s="8" t="n"/>
      <c r="J42" s="8" t="n"/>
      <c r="K42" s="8" t="n"/>
      <c r="L42" s="8" t="n"/>
      <c r="M42" s="8" t="n"/>
      <c r="N42" s="8" t="n"/>
      <c r="O42" s="8" t="n"/>
      <c r="P42" s="8" t="n"/>
      <c r="Q42" s="8" t="n"/>
      <c r="R42" s="8" t="n"/>
      <c r="S42" s="8" t="n"/>
      <c r="T42" s="8" t="n"/>
      <c r="U42" s="8" t="n"/>
      <c r="V42" s="8" t="n"/>
      <c r="W42" s="8" t="n"/>
      <c r="X42" s="8" t="n"/>
      <c r="Y42" s="8" t="n"/>
      <c r="Z42" s="8" t="n"/>
      <c r="AA42" s="8" t="n"/>
      <c r="AB42" s="8" t="n"/>
      <c r="AC42" s="8" t="n"/>
      <c r="AD42" s="8" t="n"/>
      <c r="AE42" s="8" t="n"/>
      <c r="AF42" s="8" t="n"/>
      <c r="AG42" s="8" t="n"/>
    </row>
    <row r="43">
      <c r="A43" s="8" t="n">
        <v>38</v>
      </c>
      <c r="B43" s="8" t="n"/>
      <c r="C43" s="8" t="n"/>
      <c r="D43" s="8" t="n"/>
      <c r="E43" s="8" t="n"/>
      <c r="F43" s="9">
        <f>IF(B43="","",IF(C43="",WORKDAY.INTL($C$3-1,1,VLOOKUP($F$3,Settings!$A$2:$B$5,2,FALSE),Holidays!$A$2:$A$200),WORKDAY.INTL(INDEX($G$6:$G$45,C43),1+N(D43),VLOOKUP($F$3,Settings!$A$2:$B$5,2,FALSE),Holidays!$A$2:$A$200)))</f>
        <v/>
      </c>
      <c r="G43" s="9">
        <f>IF(OR(B43="",E43=""),"",WORKDAY.INTL(F43,E43-1,VLOOKUP($F$3,Settings!$A$2:$B$5,2,FALSE),Holidays!$A$2:$A$200))</f>
        <v/>
      </c>
      <c r="H43" s="8" t="n"/>
      <c r="I43" s="8" t="n"/>
      <c r="J43" s="8" t="n"/>
      <c r="K43" s="8" t="n"/>
      <c r="L43" s="8" t="n"/>
      <c r="M43" s="8" t="n"/>
      <c r="N43" s="8" t="n"/>
      <c r="O43" s="8" t="n"/>
      <c r="P43" s="8" t="n"/>
      <c r="Q43" s="8" t="n"/>
      <c r="R43" s="8" t="n"/>
      <c r="S43" s="8" t="n"/>
      <c r="T43" s="8" t="n"/>
      <c r="U43" s="8" t="n"/>
      <c r="V43" s="8" t="n"/>
      <c r="W43" s="8" t="n"/>
      <c r="X43" s="8" t="n"/>
      <c r="Y43" s="8" t="n"/>
      <c r="Z43" s="8" t="n"/>
      <c r="AA43" s="8" t="n"/>
      <c r="AB43" s="8" t="n"/>
      <c r="AC43" s="8" t="n"/>
      <c r="AD43" s="8" t="n"/>
      <c r="AE43" s="8" t="n"/>
      <c r="AF43" s="8" t="n"/>
      <c r="AG43" s="8" t="n"/>
    </row>
    <row r="44">
      <c r="A44" s="8" t="n">
        <v>39</v>
      </c>
      <c r="B44" s="8" t="n"/>
      <c r="C44" s="8" t="n"/>
      <c r="D44" s="8" t="n"/>
      <c r="E44" s="8" t="n"/>
      <c r="F44" s="9">
        <f>IF(B44="","",IF(C44="",WORKDAY.INTL($C$3-1,1,VLOOKUP($F$3,Settings!$A$2:$B$5,2,FALSE),Holidays!$A$2:$A$200),WORKDAY.INTL(INDEX($G$6:$G$45,C44),1+N(D44),VLOOKUP($F$3,Settings!$A$2:$B$5,2,FALSE),Holidays!$A$2:$A$200)))</f>
        <v/>
      </c>
      <c r="G44" s="9">
        <f>IF(OR(B44="",E44=""),"",WORKDAY.INTL(F44,E44-1,VLOOKUP($F$3,Settings!$A$2:$B$5,2,FALSE),Holidays!$A$2:$A$200))</f>
        <v/>
      </c>
      <c r="H44" s="8" t="n"/>
      <c r="I44" s="8" t="n"/>
      <c r="J44" s="8" t="n"/>
      <c r="K44" s="8" t="n"/>
      <c r="L44" s="8" t="n"/>
      <c r="M44" s="8" t="n"/>
      <c r="N44" s="8" t="n"/>
      <c r="O44" s="8" t="n"/>
      <c r="P44" s="8" t="n"/>
      <c r="Q44" s="8" t="n"/>
      <c r="R44" s="8" t="n"/>
      <c r="S44" s="8" t="n"/>
      <c r="T44" s="8" t="n"/>
      <c r="U44" s="8" t="n"/>
      <c r="V44" s="8" t="n"/>
      <c r="W44" s="8" t="n"/>
      <c r="X44" s="8" t="n"/>
      <c r="Y44" s="8" t="n"/>
      <c r="Z44" s="8" t="n"/>
      <c r="AA44" s="8" t="n"/>
      <c r="AB44" s="8" t="n"/>
      <c r="AC44" s="8" t="n"/>
      <c r="AD44" s="8" t="n"/>
      <c r="AE44" s="8" t="n"/>
      <c r="AF44" s="8" t="n"/>
      <c r="AG44" s="8" t="n"/>
    </row>
    <row r="45">
      <c r="A45" s="8" t="n">
        <v>40</v>
      </c>
      <c r="B45" s="8" t="n"/>
      <c r="C45" s="8" t="n"/>
      <c r="D45" s="8" t="n"/>
      <c r="E45" s="8" t="n"/>
      <c r="F45" s="9">
        <f>IF(B45="","",IF(C45="",WORKDAY.INTL($C$3-1,1,VLOOKUP($F$3,Settings!$A$2:$B$5,2,FALSE),Holidays!$A$2:$A$200),WORKDAY.INTL(INDEX($G$6:$G$45,C45),1+N(D45),VLOOKUP($F$3,Settings!$A$2:$B$5,2,FALSE),Holidays!$A$2:$A$200)))</f>
        <v/>
      </c>
      <c r="G45" s="9">
        <f>IF(OR(B45="",E45=""),"",WORKDAY.INTL(F45,E45-1,VLOOKUP($F$3,Settings!$A$2:$B$5,2,FALSE),Holidays!$A$2:$A$200))</f>
        <v/>
      </c>
      <c r="H45" s="8" t="n"/>
      <c r="I45" s="8" t="n"/>
      <c r="J45" s="8" t="n"/>
      <c r="K45" s="8" t="n"/>
      <c r="L45" s="8" t="n"/>
      <c r="M45" s="8" t="n"/>
      <c r="N45" s="8" t="n"/>
      <c r="O45" s="8" t="n"/>
      <c r="P45" s="8" t="n"/>
      <c r="Q45" s="8" t="n"/>
      <c r="R45" s="8" t="n"/>
      <c r="S45" s="8" t="n"/>
      <c r="T45" s="8" t="n"/>
      <c r="U45" s="8" t="n"/>
      <c r="V45" s="8" t="n"/>
      <c r="W45" s="8" t="n"/>
      <c r="X45" s="8" t="n"/>
      <c r="Y45" s="8" t="n"/>
      <c r="Z45" s="8" t="n"/>
      <c r="AA45" s="8" t="n"/>
      <c r="AB45" s="8" t="n"/>
      <c r="AC45" s="8" t="n"/>
      <c r="AD45" s="8" t="n"/>
      <c r="AE45" s="8" t="n"/>
      <c r="AF45" s="8" t="n"/>
      <c r="AG45" s="8" t="n"/>
    </row>
    <row r="47">
      <c r="A47" s="2" t="inlineStr">
        <is>
          <t>Made by ReliTime - timesheets, approvals, job costing and GST invoicing for consultancies: https://relitime.com</t>
        </is>
      </c>
    </row>
  </sheetData>
  <conditionalFormatting sqref="H6:AG45">
    <cfRule type="expression" priority="1" dxfId="0">
      <formula>AND($F6&lt;&gt;"",$F6&lt;=H$5+6,$G6&gt;=H$5)</formula>
    </cfRule>
  </conditionalFormatting>
  <dataValidations count="2">
    <dataValidation sqref="F3" showDropDown="0" showInputMessage="0" showErrorMessage="0" allowBlank="0" type="list">
      <formula1>=Settings!$A$2:$A$5</formula1>
    </dataValidation>
    <dataValidation sqref="C6 C7 C8 C9 C10 C11 C12 C13 C14 C15 C16 C17 C18 C19 C20 C21 C22 C23 C24 C25 C26 C27 C28 C29 C30 C31 C32 C33 C34 C35 C36 C37 C38 C39 C40 C41 C42 C43 C44 C45" showDropDown="0" showInputMessage="0" showErrorMessage="0" allowBlank="1" type="whole" operator="between">
      <formula1>1</formula1>
      <formula2>40</formula2>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C200"/>
  <sheetViews>
    <sheetView workbookViewId="0">
      <pane ySplit="1" topLeftCell="A2" activePane="bottomLeft" state="frozen"/>
      <selection pane="bottomLeft" activeCell="A1" sqref="A1"/>
    </sheetView>
  </sheetViews>
  <sheetFormatPr baseColWidth="8" defaultRowHeight="15"/>
  <cols>
    <col width="14" customWidth="1" min="1" max="1"/>
    <col width="40" customWidth="1" min="2" max="2"/>
    <col width="30" customWidth="1" min="3" max="3"/>
  </cols>
  <sheetData>
    <row r="1" ht="32" customHeight="1">
      <c r="A1" s="6" t="inlineStr">
        <is>
          <t>Date</t>
        </is>
      </c>
      <c r="B1" s="6" t="inlineStr">
        <is>
          <t>Holiday</t>
        </is>
      </c>
      <c r="C1" s="6" t="inlineStr">
        <is>
          <t>Region</t>
        </is>
      </c>
    </row>
    <row r="2">
      <c r="A2" s="10" t="n">
        <v>46036</v>
      </c>
      <c r="B2" s="8" t="inlineStr">
        <is>
          <t>Makar Sankranti</t>
        </is>
      </c>
      <c r="C2" s="8" t="inlineStr">
        <is>
          <t>Karnataka, India (example)</t>
        </is>
      </c>
    </row>
    <row r="3">
      <c r="A3" s="10" t="n">
        <v>46048</v>
      </c>
      <c r="B3" s="8" t="inlineStr">
        <is>
          <t>Republic Day</t>
        </is>
      </c>
      <c r="C3" s="8" t="inlineStr">
        <is>
          <t>Karnataka, India (example)</t>
        </is>
      </c>
    </row>
    <row r="4">
      <c r="A4" s="10" t="n">
        <v>46085</v>
      </c>
      <c r="B4" s="8" t="inlineStr">
        <is>
          <t>Holi</t>
        </is>
      </c>
      <c r="C4" s="8" t="inlineStr">
        <is>
          <t>Karnataka, India (example)</t>
        </is>
      </c>
    </row>
    <row r="5">
      <c r="A5" s="10" t="n">
        <v>46100</v>
      </c>
      <c r="B5" s="8" t="inlineStr">
        <is>
          <t>Ugadi</t>
        </is>
      </c>
      <c r="C5" s="8" t="inlineStr">
        <is>
          <t>Karnataka, India (example)</t>
        </is>
      </c>
    </row>
    <row r="6">
      <c r="A6" s="10" t="n">
        <v>46102</v>
      </c>
      <c r="B6" s="8" t="inlineStr">
        <is>
          <t>Eid al-Fitr</t>
        </is>
      </c>
      <c r="C6" s="8" t="inlineStr">
        <is>
          <t>Karnataka, India (example)</t>
        </is>
      </c>
    </row>
    <row r="7">
      <c r="A7" s="10" t="n">
        <v>46107</v>
      </c>
      <c r="B7" s="8" t="inlineStr">
        <is>
          <t>Ram Navami</t>
        </is>
      </c>
      <c r="C7" s="8" t="inlineStr">
        <is>
          <t>Karnataka, India (example)</t>
        </is>
      </c>
    </row>
    <row r="8">
      <c r="A8" s="10" t="n">
        <v>46112</v>
      </c>
      <c r="B8" s="8" t="inlineStr">
        <is>
          <t>Mahavira's Birthday</t>
        </is>
      </c>
      <c r="C8" s="8" t="inlineStr">
        <is>
          <t>Karnataka, India (example)</t>
        </is>
      </c>
    </row>
    <row r="9">
      <c r="A9" s="10" t="n">
        <v>46115</v>
      </c>
      <c r="B9" s="8" t="inlineStr">
        <is>
          <t>Good Friday</t>
        </is>
      </c>
      <c r="C9" s="8" t="inlineStr">
        <is>
          <t>Karnataka, India (example)</t>
        </is>
      </c>
    </row>
    <row r="10">
      <c r="A10" s="10" t="n">
        <v>46126</v>
      </c>
      <c r="B10" s="8" t="inlineStr">
        <is>
          <t>Dr. B. R. Ambedkar's Birthday</t>
        </is>
      </c>
      <c r="C10" s="8" t="inlineStr">
        <is>
          <t>Karnataka, India (example)</t>
        </is>
      </c>
    </row>
    <row r="11">
      <c r="A11" s="10" t="n">
        <v>46143</v>
      </c>
      <c r="B11" s="8" t="inlineStr">
        <is>
          <t>Buddha Purnima; May Day</t>
        </is>
      </c>
      <c r="C11" s="8" t="inlineStr">
        <is>
          <t>Karnataka, India (example)</t>
        </is>
      </c>
    </row>
    <row r="12">
      <c r="A12" s="10" t="n">
        <v>46169</v>
      </c>
      <c r="B12" s="8" t="inlineStr">
        <is>
          <t>Eid al-Adha</t>
        </is>
      </c>
      <c r="C12" s="8" t="inlineStr">
        <is>
          <t>Karnataka, India (example)</t>
        </is>
      </c>
    </row>
    <row r="13">
      <c r="A13" s="10" t="n">
        <v>46199</v>
      </c>
      <c r="B13" s="8" t="inlineStr">
        <is>
          <t>Ashura</t>
        </is>
      </c>
      <c r="C13" s="8" t="inlineStr">
        <is>
          <t>Karnataka, India (example)</t>
        </is>
      </c>
    </row>
    <row r="14">
      <c r="A14" s="10" t="n">
        <v>46249</v>
      </c>
      <c r="B14" s="8" t="inlineStr">
        <is>
          <t>Independence Day</t>
        </is>
      </c>
      <c r="C14" s="8" t="inlineStr">
        <is>
          <t>Karnataka, India (example)</t>
        </is>
      </c>
    </row>
    <row r="15">
      <c r="A15" s="10" t="n">
        <v>46260</v>
      </c>
      <c r="B15" s="8" t="inlineStr">
        <is>
          <t>Prophet's Birthday</t>
        </is>
      </c>
      <c r="C15" s="8" t="inlineStr">
        <is>
          <t>Karnataka, India (example)</t>
        </is>
      </c>
    </row>
    <row r="16">
      <c r="A16" s="10" t="n">
        <v>46269</v>
      </c>
      <c r="B16" s="8" t="inlineStr">
        <is>
          <t>Janmashtami (Vaishnava)</t>
        </is>
      </c>
      <c r="C16" s="8" t="inlineStr">
        <is>
          <t>Karnataka, India (example)</t>
        </is>
      </c>
    </row>
    <row r="17">
      <c r="A17" s="10" t="n">
        <v>46279</v>
      </c>
      <c r="B17" s="8" t="inlineStr">
        <is>
          <t>Ganesh Chaturthi</t>
        </is>
      </c>
      <c r="C17" s="8" t="inlineStr">
        <is>
          <t>Karnataka, India (example)</t>
        </is>
      </c>
    </row>
    <row r="18">
      <c r="A18" s="10" t="n">
        <v>46297</v>
      </c>
      <c r="B18" s="8" t="inlineStr">
        <is>
          <t>Mahatma Gandhi's Birthday</t>
        </is>
      </c>
      <c r="C18" s="8" t="inlineStr">
        <is>
          <t>Karnataka, India (example)</t>
        </is>
      </c>
    </row>
    <row r="19">
      <c r="A19" s="10" t="n">
        <v>46315</v>
      </c>
      <c r="B19" s="8" t="inlineStr">
        <is>
          <t>Dussehra</t>
        </is>
      </c>
      <c r="C19" s="8" t="inlineStr">
        <is>
          <t>Karnataka, India (example)</t>
        </is>
      </c>
    </row>
    <row r="20">
      <c r="A20" s="10" t="n">
        <v>46334</v>
      </c>
      <c r="B20" s="8" t="inlineStr">
        <is>
          <t>Diwali (Deepavali)</t>
        </is>
      </c>
      <c r="C20" s="8" t="inlineStr">
        <is>
          <t>Karnataka, India (example)</t>
        </is>
      </c>
    </row>
    <row r="21">
      <c r="A21" s="10" t="n">
        <v>46350</v>
      </c>
      <c r="B21" s="8" t="inlineStr">
        <is>
          <t>Guru Nanak's Birthday</t>
        </is>
      </c>
      <c r="C21" s="8" t="inlineStr">
        <is>
          <t>Karnataka, India (example)</t>
        </is>
      </c>
    </row>
    <row r="22">
      <c r="A22" s="10" t="n">
        <v>46381</v>
      </c>
      <c r="B22" s="8" t="inlineStr">
        <is>
          <t>Christmas</t>
        </is>
      </c>
      <c r="C22" s="8" t="inlineStr">
        <is>
          <t>Karnataka, India (example)</t>
        </is>
      </c>
    </row>
    <row r="23">
      <c r="A23" s="10" t="n">
        <v>46402</v>
      </c>
      <c r="B23" s="8" t="inlineStr">
        <is>
          <t>Makar Sankranti</t>
        </is>
      </c>
      <c r="C23" s="8" t="inlineStr">
        <is>
          <t>Karnataka, India (example)</t>
        </is>
      </c>
    </row>
    <row r="24">
      <c r="A24" s="10" t="n">
        <v>46413</v>
      </c>
      <c r="B24" s="8" t="inlineStr">
        <is>
          <t>Republic Day</t>
        </is>
      </c>
      <c r="C24" s="8" t="inlineStr">
        <is>
          <t>Karnataka, India (example)</t>
        </is>
      </c>
    </row>
    <row r="25">
      <c r="A25" s="10" t="n">
        <v>46452</v>
      </c>
      <c r="B25" s="8" t="inlineStr">
        <is>
          <t>Maha Shivaratri</t>
        </is>
      </c>
      <c r="C25" s="8" t="inlineStr">
        <is>
          <t>Karnataka, India (example)</t>
        </is>
      </c>
    </row>
    <row r="26">
      <c r="A26" s="10" t="n">
        <v>46456</v>
      </c>
      <c r="B26" s="8" t="inlineStr">
        <is>
          <t>Eid al-Fitr (estimated)</t>
        </is>
      </c>
      <c r="C26" s="8" t="inlineStr">
        <is>
          <t>Karnataka, India (example)</t>
        </is>
      </c>
    </row>
    <row r="27">
      <c r="A27" s="10" t="n">
        <v>46468</v>
      </c>
      <c r="B27" s="8" t="inlineStr">
        <is>
          <t>Holi</t>
        </is>
      </c>
      <c r="C27" s="8" t="inlineStr">
        <is>
          <t>Karnataka, India (example)</t>
        </is>
      </c>
    </row>
    <row r="28">
      <c r="A28" s="10" t="n">
        <v>46472</v>
      </c>
      <c r="B28" s="8" t="inlineStr">
        <is>
          <t>Good Friday</t>
        </is>
      </c>
      <c r="C28" s="8" t="inlineStr">
        <is>
          <t>Karnataka, India (example)</t>
        </is>
      </c>
    </row>
    <row r="29">
      <c r="A29" s="10" t="n">
        <v>46484</v>
      </c>
      <c r="B29" s="8" t="inlineStr">
        <is>
          <t>Ugadi</t>
        </is>
      </c>
      <c r="C29" s="8" t="inlineStr">
        <is>
          <t>Karnataka, India (example)</t>
        </is>
      </c>
    </row>
    <row r="30">
      <c r="A30" s="10" t="n">
        <v>46491</v>
      </c>
      <c r="B30" s="8" t="inlineStr">
        <is>
          <t>Dr. B. R. Ambedkar's Birthday</t>
        </is>
      </c>
      <c r="C30" s="8" t="inlineStr">
        <is>
          <t>Karnataka, India (example)</t>
        </is>
      </c>
    </row>
    <row r="31">
      <c r="A31" s="10" t="n">
        <v>46492</v>
      </c>
      <c r="B31" s="8" t="inlineStr">
        <is>
          <t>Ram Navami</t>
        </is>
      </c>
      <c r="C31" s="8" t="inlineStr">
        <is>
          <t>Karnataka, India (example)</t>
        </is>
      </c>
    </row>
    <row r="32">
      <c r="A32" s="10" t="n">
        <v>46495</v>
      </c>
      <c r="B32" s="8" t="inlineStr">
        <is>
          <t>Mahavira's Birthday</t>
        </is>
      </c>
      <c r="C32" s="8" t="inlineStr">
        <is>
          <t>Karnataka, India (example)</t>
        </is>
      </c>
    </row>
    <row r="33">
      <c r="A33" s="10" t="n">
        <v>46508</v>
      </c>
      <c r="B33" s="8" t="inlineStr">
        <is>
          <t>May Day</t>
        </is>
      </c>
      <c r="C33" s="8" t="inlineStr">
        <is>
          <t>Karnataka, India (example)</t>
        </is>
      </c>
    </row>
    <row r="34">
      <c r="A34" s="10" t="n">
        <v>46524</v>
      </c>
      <c r="B34" s="8" t="inlineStr">
        <is>
          <t>Eid al-Adha (estimated)</t>
        </is>
      </c>
      <c r="C34" s="8" t="inlineStr">
        <is>
          <t>Karnataka, India (example)</t>
        </is>
      </c>
    </row>
    <row r="35">
      <c r="A35" s="10" t="n">
        <v>46527</v>
      </c>
      <c r="B35" s="8" t="inlineStr">
        <is>
          <t>Buddha Purnima</t>
        </is>
      </c>
      <c r="C35" s="8" t="inlineStr">
        <is>
          <t>Karnataka, India (example)</t>
        </is>
      </c>
    </row>
    <row r="36">
      <c r="A36" s="10" t="n">
        <v>46554</v>
      </c>
      <c r="B36" s="8" t="inlineStr">
        <is>
          <t>Ashura (estimated)</t>
        </is>
      </c>
      <c r="C36" s="8" t="inlineStr">
        <is>
          <t>Karnataka, India (example)</t>
        </is>
      </c>
    </row>
    <row r="37">
      <c r="A37" s="10" t="n">
        <v>46614</v>
      </c>
      <c r="B37" s="8" t="inlineStr">
        <is>
          <t>Independence Day; Prophet's Birthday (estimated)</t>
        </is>
      </c>
      <c r="C37" s="8" t="inlineStr">
        <is>
          <t>Karnataka, India (example)</t>
        </is>
      </c>
    </row>
    <row r="38">
      <c r="A38" s="10" t="n">
        <v>46624</v>
      </c>
      <c r="B38" s="8" t="inlineStr">
        <is>
          <t>Janmashtami (Vaishnava)</t>
        </is>
      </c>
      <c r="C38" s="8" t="inlineStr">
        <is>
          <t>Karnataka, India (example)</t>
        </is>
      </c>
    </row>
    <row r="39">
      <c r="A39" s="10" t="n">
        <v>46634</v>
      </c>
      <c r="B39" s="8" t="inlineStr">
        <is>
          <t>Ganesh Chaturthi</t>
        </is>
      </c>
      <c r="C39" s="8" t="inlineStr">
        <is>
          <t>Karnataka, India (example)</t>
        </is>
      </c>
    </row>
    <row r="40">
      <c r="A40" s="10" t="n">
        <v>46662</v>
      </c>
      <c r="B40" s="8" t="inlineStr">
        <is>
          <t>Mahatma Gandhi's Birthday</t>
        </is>
      </c>
      <c r="C40" s="8" t="inlineStr">
        <is>
          <t>Karnataka, India (example)</t>
        </is>
      </c>
    </row>
    <row r="41">
      <c r="A41" s="10" t="n">
        <v>46669</v>
      </c>
      <c r="B41" s="8" t="inlineStr">
        <is>
          <t>Dussehra</t>
        </is>
      </c>
      <c r="C41" s="8" t="inlineStr">
        <is>
          <t>Karnataka, India (example)</t>
        </is>
      </c>
    </row>
    <row r="42">
      <c r="A42" s="10" t="n">
        <v>46689</v>
      </c>
      <c r="B42" s="8" t="inlineStr">
        <is>
          <t>Diwali (Deepavali)</t>
        </is>
      </c>
      <c r="C42" s="8" t="inlineStr">
        <is>
          <t>Karnataka, India (example)</t>
        </is>
      </c>
    </row>
    <row r="43">
      <c r="A43" s="10" t="n">
        <v>46705</v>
      </c>
      <c r="B43" s="8" t="inlineStr">
        <is>
          <t>Guru Nanak's Birthday</t>
        </is>
      </c>
      <c r="C43" s="8" t="inlineStr">
        <is>
          <t>Karnataka, India (example)</t>
        </is>
      </c>
    </row>
    <row r="44">
      <c r="A44" s="10" t="n">
        <v>46746</v>
      </c>
      <c r="B44" s="8" t="inlineStr">
        <is>
          <t>Christmas</t>
        </is>
      </c>
      <c r="C44" s="8" t="inlineStr">
        <is>
          <t>Karnataka, India (example)</t>
        </is>
      </c>
    </row>
    <row r="45">
      <c r="A45" s="8" t="n"/>
      <c r="B45" s="8" t="n"/>
      <c r="C45" s="8" t="n"/>
    </row>
    <row r="46">
      <c r="A46" s="8" t="n"/>
      <c r="B46" s="8" t="n"/>
      <c r="C46" s="8" t="n"/>
    </row>
    <row r="47">
      <c r="A47" s="8" t="n"/>
      <c r="B47" s="8" t="n"/>
      <c r="C47" s="8" t="n"/>
    </row>
    <row r="48">
      <c r="A48" s="8" t="n"/>
      <c r="B48" s="8" t="n"/>
      <c r="C48" s="8" t="n"/>
    </row>
    <row r="49">
      <c r="A49" s="8" t="n"/>
      <c r="B49" s="8" t="n"/>
      <c r="C49" s="8" t="n"/>
    </row>
    <row r="50">
      <c r="A50" s="8" t="n"/>
      <c r="B50" s="8" t="n"/>
      <c r="C50" s="8" t="n"/>
    </row>
    <row r="51">
      <c r="A51" s="8" t="n"/>
      <c r="B51" s="8" t="n"/>
      <c r="C51" s="8" t="n"/>
    </row>
    <row r="52">
      <c r="A52" s="8" t="n"/>
      <c r="B52" s="8" t="n"/>
      <c r="C52" s="8" t="n"/>
    </row>
    <row r="53">
      <c r="A53" s="8" t="n"/>
      <c r="B53" s="8" t="n"/>
      <c r="C53" s="8" t="n"/>
    </row>
    <row r="54">
      <c r="A54" s="8" t="n"/>
      <c r="B54" s="8" t="n"/>
      <c r="C54" s="8" t="n"/>
    </row>
    <row r="55">
      <c r="A55" s="8" t="n"/>
      <c r="B55" s="8" t="n"/>
      <c r="C55" s="8" t="n"/>
    </row>
    <row r="56">
      <c r="A56" s="8" t="n"/>
      <c r="B56" s="8" t="n"/>
      <c r="C56" s="8" t="n"/>
    </row>
    <row r="57">
      <c r="A57" s="8" t="n"/>
      <c r="B57" s="8" t="n"/>
      <c r="C57" s="8" t="n"/>
    </row>
    <row r="58">
      <c r="A58" s="8" t="n"/>
      <c r="B58" s="8" t="n"/>
      <c r="C58" s="8" t="n"/>
    </row>
    <row r="59">
      <c r="A59" s="8" t="n"/>
      <c r="B59" s="8" t="n"/>
      <c r="C59" s="8" t="n"/>
    </row>
    <row r="60">
      <c r="A60" s="8" t="n"/>
      <c r="B60" s="8" t="n"/>
      <c r="C60" s="8" t="n"/>
    </row>
    <row r="61">
      <c r="A61" s="8" t="n"/>
      <c r="B61" s="8" t="n"/>
      <c r="C61" s="8" t="n"/>
    </row>
    <row r="62">
      <c r="A62" s="8" t="n"/>
      <c r="B62" s="8" t="n"/>
      <c r="C62" s="8" t="n"/>
    </row>
    <row r="63">
      <c r="A63" s="8" t="n"/>
      <c r="B63" s="8" t="n"/>
      <c r="C63" s="8" t="n"/>
    </row>
    <row r="64">
      <c r="A64" s="8" t="n"/>
      <c r="B64" s="8" t="n"/>
      <c r="C64" s="8" t="n"/>
    </row>
    <row r="65">
      <c r="A65" s="8" t="n"/>
      <c r="B65" s="8" t="n"/>
      <c r="C65" s="8" t="n"/>
    </row>
    <row r="66">
      <c r="A66" s="8" t="n"/>
      <c r="B66" s="8" t="n"/>
      <c r="C66" s="8" t="n"/>
    </row>
    <row r="67">
      <c r="A67" s="8" t="n"/>
      <c r="B67" s="8" t="n"/>
      <c r="C67" s="8" t="n"/>
    </row>
    <row r="68">
      <c r="A68" s="8" t="n"/>
      <c r="B68" s="8" t="n"/>
      <c r="C68" s="8" t="n"/>
    </row>
    <row r="69">
      <c r="A69" s="8" t="n"/>
      <c r="B69" s="8" t="n"/>
      <c r="C69" s="8" t="n"/>
    </row>
    <row r="70">
      <c r="A70" s="8" t="n"/>
      <c r="B70" s="8" t="n"/>
      <c r="C70" s="8" t="n"/>
    </row>
    <row r="71">
      <c r="A71" s="8" t="n"/>
      <c r="B71" s="8" t="n"/>
      <c r="C71" s="8" t="n"/>
    </row>
    <row r="72">
      <c r="A72" s="8" t="n"/>
      <c r="B72" s="8" t="n"/>
      <c r="C72" s="8" t="n"/>
    </row>
    <row r="73">
      <c r="A73" s="8" t="n"/>
      <c r="B73" s="8" t="n"/>
      <c r="C73" s="8" t="n"/>
    </row>
    <row r="74">
      <c r="A74" s="8" t="n"/>
      <c r="B74" s="8" t="n"/>
      <c r="C74" s="8" t="n"/>
    </row>
    <row r="75">
      <c r="A75" s="8" t="n"/>
      <c r="B75" s="8" t="n"/>
      <c r="C75" s="8" t="n"/>
    </row>
    <row r="76">
      <c r="A76" s="8" t="n"/>
      <c r="B76" s="8" t="n"/>
      <c r="C76" s="8" t="n"/>
    </row>
    <row r="77">
      <c r="A77" s="8" t="n"/>
      <c r="B77" s="8" t="n"/>
      <c r="C77" s="8" t="n"/>
    </row>
    <row r="78">
      <c r="A78" s="8" t="n"/>
      <c r="B78" s="8" t="n"/>
      <c r="C78" s="8" t="n"/>
    </row>
    <row r="79">
      <c r="A79" s="8" t="n"/>
      <c r="B79" s="8" t="n"/>
      <c r="C79" s="8" t="n"/>
    </row>
    <row r="80">
      <c r="A80" s="8" t="n"/>
      <c r="B80" s="8" t="n"/>
      <c r="C80" s="8" t="n"/>
    </row>
    <row r="81">
      <c r="A81" s="8" t="n"/>
      <c r="B81" s="8" t="n"/>
      <c r="C81" s="8" t="n"/>
    </row>
    <row r="82">
      <c r="A82" s="8" t="n"/>
      <c r="B82" s="8" t="n"/>
      <c r="C82" s="8" t="n"/>
    </row>
    <row r="83">
      <c r="A83" s="8" t="n"/>
      <c r="B83" s="8" t="n"/>
      <c r="C83" s="8" t="n"/>
    </row>
    <row r="84">
      <c r="A84" s="8" t="n"/>
      <c r="B84" s="8" t="n"/>
      <c r="C84" s="8" t="n"/>
    </row>
    <row r="85">
      <c r="A85" s="8" t="n"/>
      <c r="B85" s="8" t="n"/>
      <c r="C85" s="8" t="n"/>
    </row>
    <row r="86">
      <c r="A86" s="8" t="n"/>
      <c r="B86" s="8" t="n"/>
      <c r="C86" s="8" t="n"/>
    </row>
    <row r="87">
      <c r="A87" s="8" t="n"/>
      <c r="B87" s="8" t="n"/>
      <c r="C87" s="8" t="n"/>
    </row>
    <row r="88">
      <c r="A88" s="8" t="n"/>
      <c r="B88" s="8" t="n"/>
      <c r="C88" s="8" t="n"/>
    </row>
    <row r="89">
      <c r="A89" s="8" t="n"/>
      <c r="B89" s="8" t="n"/>
      <c r="C89" s="8" t="n"/>
    </row>
    <row r="90">
      <c r="A90" s="8" t="n"/>
      <c r="B90" s="8" t="n"/>
      <c r="C90" s="8" t="n"/>
    </row>
    <row r="91">
      <c r="A91" s="8" t="n"/>
      <c r="B91" s="8" t="n"/>
      <c r="C91" s="8" t="n"/>
    </row>
    <row r="92">
      <c r="A92" s="8" t="n"/>
      <c r="B92" s="8" t="n"/>
      <c r="C92" s="8" t="n"/>
    </row>
    <row r="93">
      <c r="A93" s="8" t="n"/>
      <c r="B93" s="8" t="n"/>
      <c r="C93" s="8" t="n"/>
    </row>
    <row r="94">
      <c r="A94" s="8" t="n"/>
      <c r="B94" s="8" t="n"/>
      <c r="C94" s="8" t="n"/>
    </row>
    <row r="95">
      <c r="A95" s="8" t="n"/>
      <c r="B95" s="8" t="n"/>
      <c r="C95" s="8" t="n"/>
    </row>
    <row r="96">
      <c r="A96" s="8" t="n"/>
      <c r="B96" s="8" t="n"/>
      <c r="C96" s="8" t="n"/>
    </row>
    <row r="97">
      <c r="A97" s="8" t="n"/>
      <c r="B97" s="8" t="n"/>
      <c r="C97" s="8" t="n"/>
    </row>
    <row r="98">
      <c r="A98" s="8" t="n"/>
      <c r="B98" s="8" t="n"/>
      <c r="C98" s="8" t="n"/>
    </row>
    <row r="99">
      <c r="A99" s="8" t="n"/>
      <c r="B99" s="8" t="n"/>
      <c r="C99" s="8" t="n"/>
    </row>
    <row r="100">
      <c r="A100" s="8" t="n"/>
      <c r="B100" s="8" t="n"/>
      <c r="C100" s="8" t="n"/>
    </row>
    <row r="101">
      <c r="A101" s="8" t="n"/>
      <c r="B101" s="8" t="n"/>
      <c r="C101" s="8" t="n"/>
    </row>
    <row r="102">
      <c r="A102" s="8" t="n"/>
      <c r="B102" s="8" t="n"/>
      <c r="C102" s="8" t="n"/>
    </row>
    <row r="103">
      <c r="A103" s="8" t="n"/>
      <c r="B103" s="8" t="n"/>
      <c r="C103" s="8" t="n"/>
    </row>
    <row r="104">
      <c r="A104" s="8" t="n"/>
      <c r="B104" s="8" t="n"/>
      <c r="C104" s="8" t="n"/>
    </row>
    <row r="105">
      <c r="A105" s="8" t="n"/>
      <c r="B105" s="8" t="n"/>
      <c r="C105" s="8" t="n"/>
    </row>
    <row r="106">
      <c r="A106" s="8" t="n"/>
      <c r="B106" s="8" t="n"/>
      <c r="C106" s="8" t="n"/>
    </row>
    <row r="107">
      <c r="A107" s="8" t="n"/>
      <c r="B107" s="8" t="n"/>
      <c r="C107" s="8" t="n"/>
    </row>
    <row r="108">
      <c r="A108" s="8" t="n"/>
      <c r="B108" s="8" t="n"/>
      <c r="C108" s="8" t="n"/>
    </row>
    <row r="109">
      <c r="A109" s="8" t="n"/>
      <c r="B109" s="8" t="n"/>
      <c r="C109" s="8" t="n"/>
    </row>
    <row r="110">
      <c r="A110" s="8" t="n"/>
      <c r="B110" s="8" t="n"/>
      <c r="C110" s="8" t="n"/>
    </row>
    <row r="111">
      <c r="A111" s="8" t="n"/>
      <c r="B111" s="8" t="n"/>
      <c r="C111" s="8" t="n"/>
    </row>
    <row r="112">
      <c r="A112" s="8" t="n"/>
      <c r="B112" s="8" t="n"/>
      <c r="C112" s="8" t="n"/>
    </row>
    <row r="113">
      <c r="A113" s="8" t="n"/>
      <c r="B113" s="8" t="n"/>
      <c r="C113" s="8" t="n"/>
    </row>
    <row r="114">
      <c r="A114" s="8" t="n"/>
      <c r="B114" s="8" t="n"/>
      <c r="C114" s="8" t="n"/>
    </row>
    <row r="115">
      <c r="A115" s="8" t="n"/>
      <c r="B115" s="8" t="n"/>
      <c r="C115" s="8" t="n"/>
    </row>
    <row r="116">
      <c r="A116" s="8" t="n"/>
      <c r="B116" s="8" t="n"/>
      <c r="C116" s="8" t="n"/>
    </row>
    <row r="117">
      <c r="A117" s="8" t="n"/>
      <c r="B117" s="8" t="n"/>
      <c r="C117" s="8" t="n"/>
    </row>
    <row r="118">
      <c r="A118" s="8" t="n"/>
      <c r="B118" s="8" t="n"/>
      <c r="C118" s="8" t="n"/>
    </row>
    <row r="119">
      <c r="A119" s="8" t="n"/>
      <c r="B119" s="8" t="n"/>
      <c r="C119" s="8" t="n"/>
    </row>
    <row r="120">
      <c r="A120" s="8" t="n"/>
      <c r="B120" s="8" t="n"/>
      <c r="C120" s="8" t="n"/>
    </row>
    <row r="121">
      <c r="A121" s="8" t="n"/>
      <c r="B121" s="8" t="n"/>
      <c r="C121" s="8" t="n"/>
    </row>
    <row r="122">
      <c r="A122" s="8" t="n"/>
      <c r="B122" s="8" t="n"/>
      <c r="C122" s="8" t="n"/>
    </row>
    <row r="123">
      <c r="A123" s="8" t="n"/>
      <c r="B123" s="8" t="n"/>
      <c r="C123" s="8" t="n"/>
    </row>
    <row r="124">
      <c r="A124" s="8" t="n"/>
      <c r="B124" s="8" t="n"/>
      <c r="C124" s="8" t="n"/>
    </row>
    <row r="125">
      <c r="A125" s="8" t="n"/>
      <c r="B125" s="8" t="n"/>
      <c r="C125" s="8" t="n"/>
    </row>
    <row r="126">
      <c r="A126" s="8" t="n"/>
      <c r="B126" s="8" t="n"/>
      <c r="C126" s="8" t="n"/>
    </row>
    <row r="127">
      <c r="A127" s="8" t="n"/>
      <c r="B127" s="8" t="n"/>
      <c r="C127" s="8" t="n"/>
    </row>
    <row r="128">
      <c r="A128" s="8" t="n"/>
      <c r="B128" s="8" t="n"/>
      <c r="C128" s="8" t="n"/>
    </row>
    <row r="129">
      <c r="A129" s="8" t="n"/>
      <c r="B129" s="8" t="n"/>
      <c r="C129" s="8" t="n"/>
    </row>
    <row r="130">
      <c r="A130" s="8" t="n"/>
      <c r="B130" s="8" t="n"/>
      <c r="C130" s="8" t="n"/>
    </row>
    <row r="131">
      <c r="A131" s="8" t="n"/>
      <c r="B131" s="8" t="n"/>
      <c r="C131" s="8" t="n"/>
    </row>
    <row r="132">
      <c r="A132" s="8" t="n"/>
      <c r="B132" s="8" t="n"/>
      <c r="C132" s="8" t="n"/>
    </row>
    <row r="133">
      <c r="A133" s="8" t="n"/>
      <c r="B133" s="8" t="n"/>
      <c r="C133" s="8" t="n"/>
    </row>
    <row r="134">
      <c r="A134" s="8" t="n"/>
      <c r="B134" s="8" t="n"/>
      <c r="C134" s="8" t="n"/>
    </row>
    <row r="135">
      <c r="A135" s="8" t="n"/>
      <c r="B135" s="8" t="n"/>
      <c r="C135" s="8" t="n"/>
    </row>
    <row r="136">
      <c r="A136" s="8" t="n"/>
      <c r="B136" s="8" t="n"/>
      <c r="C136" s="8" t="n"/>
    </row>
    <row r="137">
      <c r="A137" s="8" t="n"/>
      <c r="B137" s="8" t="n"/>
      <c r="C137" s="8" t="n"/>
    </row>
    <row r="138">
      <c r="A138" s="8" t="n"/>
      <c r="B138" s="8" t="n"/>
      <c r="C138" s="8" t="n"/>
    </row>
    <row r="139">
      <c r="A139" s="8" t="n"/>
      <c r="B139" s="8" t="n"/>
      <c r="C139" s="8" t="n"/>
    </row>
    <row r="140">
      <c r="A140" s="8" t="n"/>
      <c r="B140" s="8" t="n"/>
      <c r="C140" s="8" t="n"/>
    </row>
    <row r="141">
      <c r="A141" s="8" t="n"/>
      <c r="B141" s="8" t="n"/>
      <c r="C141" s="8" t="n"/>
    </row>
    <row r="142">
      <c r="A142" s="8" t="n"/>
      <c r="B142" s="8" t="n"/>
      <c r="C142" s="8" t="n"/>
    </row>
    <row r="143">
      <c r="A143" s="8" t="n"/>
      <c r="B143" s="8" t="n"/>
      <c r="C143" s="8" t="n"/>
    </row>
    <row r="144">
      <c r="A144" s="8" t="n"/>
      <c r="B144" s="8" t="n"/>
      <c r="C144" s="8" t="n"/>
    </row>
    <row r="145">
      <c r="A145" s="8" t="n"/>
      <c r="B145" s="8" t="n"/>
      <c r="C145" s="8" t="n"/>
    </row>
    <row r="146">
      <c r="A146" s="8" t="n"/>
      <c r="B146" s="8" t="n"/>
      <c r="C146" s="8" t="n"/>
    </row>
    <row r="147">
      <c r="A147" s="8" t="n"/>
      <c r="B147" s="8" t="n"/>
      <c r="C147" s="8" t="n"/>
    </row>
    <row r="148">
      <c r="A148" s="8" t="n"/>
      <c r="B148" s="8" t="n"/>
      <c r="C148" s="8" t="n"/>
    </row>
    <row r="149">
      <c r="A149" s="8" t="n"/>
      <c r="B149" s="8" t="n"/>
      <c r="C149" s="8" t="n"/>
    </row>
    <row r="150">
      <c r="A150" s="8" t="n"/>
      <c r="B150" s="8" t="n"/>
      <c r="C150" s="8" t="n"/>
    </row>
    <row r="151">
      <c r="A151" s="8" t="n"/>
      <c r="B151" s="8" t="n"/>
      <c r="C151" s="8" t="n"/>
    </row>
    <row r="152">
      <c r="A152" s="8" t="n"/>
      <c r="B152" s="8" t="n"/>
      <c r="C152" s="8" t="n"/>
    </row>
    <row r="153">
      <c r="A153" s="8" t="n"/>
      <c r="B153" s="8" t="n"/>
      <c r="C153" s="8" t="n"/>
    </row>
    <row r="154">
      <c r="A154" s="8" t="n"/>
      <c r="B154" s="8" t="n"/>
      <c r="C154" s="8" t="n"/>
    </row>
    <row r="155">
      <c r="A155" s="8" t="n"/>
      <c r="B155" s="8" t="n"/>
      <c r="C155" s="8" t="n"/>
    </row>
    <row r="156">
      <c r="A156" s="8" t="n"/>
      <c r="B156" s="8" t="n"/>
      <c r="C156" s="8" t="n"/>
    </row>
    <row r="157">
      <c r="A157" s="8" t="n"/>
      <c r="B157" s="8" t="n"/>
      <c r="C157" s="8" t="n"/>
    </row>
    <row r="158">
      <c r="A158" s="8" t="n"/>
      <c r="B158" s="8" t="n"/>
      <c r="C158" s="8" t="n"/>
    </row>
    <row r="159">
      <c r="A159" s="8" t="n"/>
      <c r="B159" s="8" t="n"/>
      <c r="C159" s="8" t="n"/>
    </row>
    <row r="160">
      <c r="A160" s="8" t="n"/>
      <c r="B160" s="8" t="n"/>
      <c r="C160" s="8" t="n"/>
    </row>
    <row r="161">
      <c r="A161" s="8" t="n"/>
      <c r="B161" s="8" t="n"/>
      <c r="C161" s="8" t="n"/>
    </row>
    <row r="162">
      <c r="A162" s="8" t="n"/>
      <c r="B162" s="8" t="n"/>
      <c r="C162" s="8" t="n"/>
    </row>
    <row r="163">
      <c r="A163" s="8" t="n"/>
      <c r="B163" s="8" t="n"/>
      <c r="C163" s="8" t="n"/>
    </row>
    <row r="164">
      <c r="A164" s="8" t="n"/>
      <c r="B164" s="8" t="n"/>
      <c r="C164" s="8" t="n"/>
    </row>
    <row r="165">
      <c r="A165" s="8" t="n"/>
      <c r="B165" s="8" t="n"/>
      <c r="C165" s="8" t="n"/>
    </row>
    <row r="166">
      <c r="A166" s="8" t="n"/>
      <c r="B166" s="8" t="n"/>
      <c r="C166" s="8" t="n"/>
    </row>
    <row r="167">
      <c r="A167" s="8" t="n"/>
      <c r="B167" s="8" t="n"/>
      <c r="C167" s="8" t="n"/>
    </row>
    <row r="168">
      <c r="A168" s="8" t="n"/>
      <c r="B168" s="8" t="n"/>
      <c r="C168" s="8" t="n"/>
    </row>
    <row r="169">
      <c r="A169" s="8" t="n"/>
      <c r="B169" s="8" t="n"/>
      <c r="C169" s="8" t="n"/>
    </row>
    <row r="170">
      <c r="A170" s="8" t="n"/>
      <c r="B170" s="8" t="n"/>
      <c r="C170" s="8" t="n"/>
    </row>
    <row r="171">
      <c r="A171" s="8" t="n"/>
      <c r="B171" s="8" t="n"/>
      <c r="C171" s="8" t="n"/>
    </row>
    <row r="172">
      <c r="A172" s="8" t="n"/>
      <c r="B172" s="8" t="n"/>
      <c r="C172" s="8" t="n"/>
    </row>
    <row r="173">
      <c r="A173" s="8" t="n"/>
      <c r="B173" s="8" t="n"/>
      <c r="C173" s="8" t="n"/>
    </row>
    <row r="174">
      <c r="A174" s="8" t="n"/>
      <c r="B174" s="8" t="n"/>
      <c r="C174" s="8" t="n"/>
    </row>
    <row r="175">
      <c r="A175" s="8" t="n"/>
      <c r="B175" s="8" t="n"/>
      <c r="C175" s="8" t="n"/>
    </row>
    <row r="176">
      <c r="A176" s="8" t="n"/>
      <c r="B176" s="8" t="n"/>
      <c r="C176" s="8" t="n"/>
    </row>
    <row r="177">
      <c r="A177" s="8" t="n"/>
      <c r="B177" s="8" t="n"/>
      <c r="C177" s="8" t="n"/>
    </row>
    <row r="178">
      <c r="A178" s="8" t="n"/>
      <c r="B178" s="8" t="n"/>
      <c r="C178" s="8" t="n"/>
    </row>
    <row r="179">
      <c r="A179" s="8" t="n"/>
      <c r="B179" s="8" t="n"/>
      <c r="C179" s="8" t="n"/>
    </row>
    <row r="180">
      <c r="A180" s="8" t="n"/>
      <c r="B180" s="8" t="n"/>
      <c r="C180" s="8" t="n"/>
    </row>
    <row r="181">
      <c r="A181" s="8" t="n"/>
      <c r="B181" s="8" t="n"/>
      <c r="C181" s="8" t="n"/>
    </row>
    <row r="182">
      <c r="A182" s="8" t="n"/>
      <c r="B182" s="8" t="n"/>
      <c r="C182" s="8" t="n"/>
    </row>
    <row r="183">
      <c r="A183" s="8" t="n"/>
      <c r="B183" s="8" t="n"/>
      <c r="C183" s="8" t="n"/>
    </row>
    <row r="184">
      <c r="A184" s="8" t="n"/>
      <c r="B184" s="8" t="n"/>
      <c r="C184" s="8" t="n"/>
    </row>
    <row r="185">
      <c r="A185" s="8" t="n"/>
      <c r="B185" s="8" t="n"/>
      <c r="C185" s="8" t="n"/>
    </row>
    <row r="186">
      <c r="A186" s="8" t="n"/>
      <c r="B186" s="8" t="n"/>
      <c r="C186" s="8" t="n"/>
    </row>
    <row r="187">
      <c r="A187" s="8" t="n"/>
      <c r="B187" s="8" t="n"/>
      <c r="C187" s="8" t="n"/>
    </row>
    <row r="188">
      <c r="A188" s="8" t="n"/>
      <c r="B188" s="8" t="n"/>
      <c r="C188" s="8" t="n"/>
    </row>
    <row r="189">
      <c r="A189" s="8" t="n"/>
      <c r="B189" s="8" t="n"/>
      <c r="C189" s="8" t="n"/>
    </row>
    <row r="190">
      <c r="A190" s="8" t="n"/>
      <c r="B190" s="8" t="n"/>
      <c r="C190" s="8" t="n"/>
    </row>
    <row r="191">
      <c r="A191" s="8" t="n"/>
      <c r="B191" s="8" t="n"/>
      <c r="C191" s="8" t="n"/>
    </row>
    <row r="192">
      <c r="A192" s="8" t="n"/>
      <c r="B192" s="8" t="n"/>
      <c r="C192" s="8" t="n"/>
    </row>
    <row r="193">
      <c r="A193" s="8" t="n"/>
      <c r="B193" s="8" t="n"/>
      <c r="C193" s="8" t="n"/>
    </row>
    <row r="194">
      <c r="A194" s="8" t="n"/>
      <c r="B194" s="8" t="n"/>
      <c r="C194" s="8" t="n"/>
    </row>
    <row r="195">
      <c r="A195" s="8" t="n"/>
      <c r="B195" s="8" t="n"/>
      <c r="C195" s="8" t="n"/>
    </row>
    <row r="196">
      <c r="A196" s="8" t="n"/>
      <c r="B196" s="8" t="n"/>
      <c r="C196" s="8" t="n"/>
    </row>
    <row r="197">
      <c r="A197" s="8" t="n"/>
      <c r="B197" s="8" t="n"/>
      <c r="C197" s="8" t="n"/>
    </row>
    <row r="198">
      <c r="A198" s="8" t="n"/>
      <c r="B198" s="8" t="n"/>
      <c r="C198" s="8" t="n"/>
    </row>
    <row r="199">
      <c r="A199" s="8" t="n"/>
      <c r="B199" s="8" t="n"/>
      <c r="C199" s="8" t="n"/>
    </row>
    <row r="200">
      <c r="A200" s="8" t="n"/>
      <c r="B200" s="8" t="n"/>
      <c r="C200"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4" customWidth="1" min="1" max="1"/>
    <col width="32" customWidth="1" min="2" max="2"/>
  </cols>
  <sheetData>
    <row r="1" ht="32" customHeight="1">
      <c r="A1" s="6" t="inlineStr">
        <is>
          <t>Weekend</t>
        </is>
      </c>
      <c r="B1" s="6" t="inlineStr">
        <is>
          <t>Days off (Monday first, 1 = off)</t>
        </is>
      </c>
    </row>
    <row r="2">
      <c r="A2" t="inlineStr">
        <is>
          <t>Saturday and Sunday</t>
        </is>
      </c>
      <c r="B2" t="inlineStr">
        <is>
          <t>0000011</t>
        </is>
      </c>
    </row>
    <row r="3">
      <c r="A3" t="inlineStr">
        <is>
          <t>Friday and Saturday</t>
        </is>
      </c>
      <c r="B3" t="inlineStr">
        <is>
          <t>0000110</t>
        </is>
      </c>
    </row>
    <row r="4">
      <c r="A4" t="inlineStr">
        <is>
          <t>Sunday only</t>
        </is>
      </c>
      <c r="B4" t="inlineStr">
        <is>
          <t>0000001</t>
        </is>
      </c>
    </row>
    <row r="5">
      <c r="A5" t="inlineStr">
        <is>
          <t>Saturday only</t>
        </is>
      </c>
      <c r="B5" t="inlineStr">
        <is>
          <t>0000010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1" t="inlineStr">
        <is>
          <t>How to use the Gantt chart</t>
        </is>
      </c>
    </row>
    <row r="2">
      <c r="A2" s="12" t="inlineStr"/>
    </row>
    <row r="3">
      <c r="A3" s="12" t="inlineStr">
        <is>
          <t>1. Set the date the plan starts on, and the weekend.</t>
        </is>
      </c>
    </row>
    <row r="4">
      <c r="A4" s="12" t="inlineStr">
        <is>
          <t>2. One row per task: its name and how many WORKING days it takes.</t>
        </is>
      </c>
    </row>
    <row r="5">
      <c r="A5" s="12" t="inlineStr">
        <is>
          <t>3. To start a task after another, put the other task's number in 'Starts after (#)'.</t>
        </is>
      </c>
    </row>
    <row r="6">
      <c r="A6" s="12" t="inlineStr">
        <is>
          <t xml:space="preserve">   'Gap (working days)' waits that many working days more, for a review or a client's reply.</t>
        </is>
      </c>
    </row>
    <row r="7">
      <c r="A7" s="12" t="inlineStr">
        <is>
          <t xml:space="preserve">   A task with no 'Starts after' begins on the plan's start date.</t>
        </is>
      </c>
    </row>
    <row r="8">
      <c r="A8" s="12" t="inlineStr">
        <is>
          <t>4. Start and finish are worked out with WORKDAY.INTL, skipping the weekend and the Holidays sheet,</t>
        </is>
      </c>
    </row>
    <row r="9">
      <c r="A9" s="12" t="inlineStr">
        <is>
          <t xml:space="preserve">   which starts with Karnataka's public holidays as an example: replace them with your own.</t>
        </is>
      </c>
    </row>
    <row r="10">
      <c r="A10" s="12" t="inlineStr">
        <is>
          <t xml:space="preserve">   Public holidays for many regions, with a CSV to paste in: https://relitime.com/public-holidays/</t>
        </is>
      </c>
    </row>
    <row r="11">
      <c r="A11" s="12" t="inlineStr">
        <is>
          <t>5. The bars fill the weeks each task runs in, for 26 weeks from the start.</t>
        </is>
      </c>
    </row>
    <row r="12">
      <c r="A12" s="12" t="inlineStr"/>
    </row>
    <row r="13">
      <c r="A13" s="12" t="inlineStr">
        <is>
          <t>Make one online, and download it: https://relitime.com/tools/gantt-chart-maker/</t>
        </is>
      </c>
    </row>
    <row r="14">
      <c r="A14" s="12" t="inlineStr"/>
    </row>
    <row r="15">
      <c r="A15" s="12" t="inlineStr">
        <is>
          <t>Made by ReliTime - timesheets, approvals, job costing and GST invoicing for consultancies: https://relitime.com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ReliTime</dc:creator>
  <dc:title>Gantt chart</dc:title>
  <dcterms:created xsi:type="dcterms:W3CDTF">2026-10-03T00:00:00Z</dcterms:created>
  <dcterms:modified xsi:type="dcterms:W3CDTF">2026-10-04T08:05:27Z</dcterms:modified>
  <cp:lastModifiedBy>ReliTime</cp:lastModifiedBy>
</cp:coreProperties>
</file>